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18825" windowHeight="12690" activeTab="2"/>
  </bookViews>
  <sheets>
    <sheet name="Basic" sheetId="13" r:id="rId1"/>
    <sheet name="MACRS_Rate" sheetId="14" r:id="rId2"/>
    <sheet name="MACRS" sheetId="16" r:id="rId3"/>
  </sheets>
  <definedNames>
    <definedName name="conv" localSheetId="2">'MACRS'!$D$13</definedName>
    <definedName name="conv">'MACRS_Rate'!$D$14</definedName>
    <definedName name="last" localSheetId="2">'MACRS'!$D$15</definedName>
    <definedName name="last">'MACRS_Rate'!$D$16</definedName>
    <definedName name="m" localSheetId="2">IF('MACRS'!conv="Mid-Month",'MACRS'!$D$14,NA())</definedName>
    <definedName name="m">IF(conv="Mid-Month",'MACRS_Rate'!$D$15,NA())</definedName>
    <definedName name="method" localSheetId="2">'MACRS'!$D$12</definedName>
    <definedName name="method" localSheetId="1">'MACRS_Rate'!$D$13</definedName>
    <definedName name="method">'Basic'!$D$13</definedName>
    <definedName name="n" localSheetId="0">'Basic'!$D$12</definedName>
    <definedName name="n" localSheetId="2">'MACRS'!$D$11</definedName>
    <definedName name="n" localSheetId="1">'MACRS_Rate'!$D$12</definedName>
    <definedName name="P" localSheetId="0">'Basic'!$D$10</definedName>
    <definedName name="P" localSheetId="2">'MACRS'!$D$10</definedName>
    <definedName name="P" localSheetId="1">'MACRS_Rate'!$D$11</definedName>
    <definedName name="_xlnm.Print_Area" localSheetId="0">'Basic'!$A$1:$G$21</definedName>
    <definedName name="_xlnm.Print_Area" localSheetId="2">'MACRS'!$A$1:$H$27</definedName>
    <definedName name="_xlnm.Print_Area" localSheetId="1">'MACRS_Rate'!$A$1:$G$25</definedName>
    <definedName name="Q" localSheetId="2">IF('MACRS'!conv="Mid-Quarter",'MACRS'!$D$14,NA())</definedName>
    <definedName name="Q">IF(conv="Mid-Quarter",'MACRS_Rate'!$D$15,NA())</definedName>
    <definedName name="Sn" localSheetId="0">'Basic'!$D$11</definedName>
    <definedName name="valuevx">42.314159</definedName>
    <definedName name="_xlnm.Print_Titles" localSheetId="1">'MACRS_Rate'!$18:$19</definedName>
    <definedName name="_xlnm.Print_Titles" localSheetId="2">'MACRS'!$18:$19</definedName>
  </definedNames>
  <calcPr calcId="145621"/>
</workbook>
</file>

<file path=xl/comments1.xml><?xml version="1.0" encoding="utf-8"?>
<comments xmlns="http://schemas.openxmlformats.org/spreadsheetml/2006/main">
  <authors>
    <author>Vertex42</author>
  </authors>
  <commentList>
    <comment ref="C13" authorId="0">
      <text>
        <r>
          <rPr>
            <b/>
            <sz val="8"/>
            <rFont val="Tahoma"/>
            <family val="2"/>
          </rPr>
          <t>Depreciation Methods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SL</t>
        </r>
        <r>
          <rPr>
            <sz val="8"/>
            <rFont val="Tahoma"/>
            <family val="2"/>
          </rPr>
          <t xml:space="preserve"> : Straight-Line
</t>
        </r>
        <r>
          <rPr>
            <b/>
            <sz val="8"/>
            <rFont val="Tahoma"/>
            <family val="2"/>
          </rPr>
          <t>SYOD</t>
        </r>
        <r>
          <rPr>
            <sz val="8"/>
            <rFont val="Tahoma"/>
            <family val="2"/>
          </rPr>
          <t xml:space="preserve"> : Sum-of-Years' Digits
</t>
        </r>
        <r>
          <rPr>
            <b/>
            <sz val="8"/>
            <rFont val="Tahoma"/>
            <family val="2"/>
          </rPr>
          <t>DB</t>
        </r>
        <r>
          <rPr>
            <sz val="8"/>
            <rFont val="Tahoma"/>
            <family val="2"/>
          </rPr>
          <t xml:space="preserve"> : Declining Balance
</t>
        </r>
        <r>
          <rPr>
            <b/>
            <sz val="8"/>
            <rFont val="Tahoma"/>
            <family val="2"/>
          </rPr>
          <t>DB-SL</t>
        </r>
        <r>
          <rPr>
            <sz val="8"/>
            <rFont val="Tahoma"/>
            <family val="2"/>
          </rPr>
          <t xml:space="preserve"> : Declining Balance with Switch to Straight-Line
</t>
        </r>
      </text>
    </comment>
  </commentList>
</comments>
</file>

<file path=xl/comments2.xml><?xml version="1.0" encoding="utf-8"?>
<comments xmlns="http://schemas.openxmlformats.org/spreadsheetml/2006/main">
  <authors>
    <author>Vertex42</author>
  </authors>
  <commentList>
    <comment ref="C13" authorId="0">
      <text>
        <r>
          <rPr>
            <b/>
            <sz val="8"/>
            <rFont val="Tahoma"/>
            <family val="2"/>
          </rPr>
          <t>Depreciation Methods: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SL</t>
        </r>
        <r>
          <rPr>
            <sz val="8"/>
            <rFont val="Tahoma"/>
            <family val="2"/>
          </rPr>
          <t xml:space="preserve">: Straight-Line
</t>
        </r>
        <r>
          <rPr>
            <b/>
            <sz val="8"/>
            <rFont val="Tahoma"/>
            <family val="2"/>
          </rPr>
          <t>DB-SL</t>
        </r>
        <r>
          <rPr>
            <sz val="8"/>
            <rFont val="Tahoma"/>
            <family val="2"/>
          </rPr>
          <t>: Declining Balance with Switch to Straight-Line.</t>
        </r>
      </text>
    </comment>
    <comment ref="C14" authorId="0">
      <text>
        <r>
          <rPr>
            <b/>
            <sz val="8"/>
            <rFont val="Tahoma"/>
            <family val="2"/>
          </rPr>
          <t>Convention:</t>
        </r>
        <r>
          <rPr>
            <sz val="8"/>
            <rFont val="Tahoma"/>
            <family val="2"/>
          </rPr>
          <t xml:space="preserve">
Consult the appropriate IRS publication to determine the correct convention to use for this asset class.</t>
        </r>
      </text>
    </comment>
  </commentList>
</comments>
</file>

<file path=xl/comments3.xml><?xml version="1.0" encoding="utf-8"?>
<comments xmlns="http://schemas.openxmlformats.org/spreadsheetml/2006/main">
  <authors>
    <author>Vertex42</author>
  </authors>
  <commentList>
    <comment ref="C12" authorId="0">
      <text>
        <r>
          <rPr>
            <b/>
            <sz val="8"/>
            <rFont val="Tahoma"/>
            <family val="2"/>
          </rPr>
          <t>Depreciation Methods: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SL</t>
        </r>
        <r>
          <rPr>
            <sz val="8"/>
            <rFont val="Tahoma"/>
            <family val="2"/>
          </rPr>
          <t xml:space="preserve">: Straight-Line
</t>
        </r>
        <r>
          <rPr>
            <b/>
            <sz val="8"/>
            <rFont val="Tahoma"/>
            <family val="2"/>
          </rPr>
          <t>DB-SL</t>
        </r>
        <r>
          <rPr>
            <sz val="8"/>
            <rFont val="Tahoma"/>
            <family val="2"/>
          </rPr>
          <t>: Declining Balance with Switch to Straight-Line.</t>
        </r>
      </text>
    </comment>
    <comment ref="C13" authorId="0">
      <text>
        <r>
          <rPr>
            <b/>
            <sz val="8"/>
            <rFont val="Tahoma"/>
            <family val="2"/>
          </rPr>
          <t>Convention:</t>
        </r>
        <r>
          <rPr>
            <sz val="8"/>
            <rFont val="Tahoma"/>
            <family val="2"/>
          </rPr>
          <t xml:space="preserve">
Consult the appropriate IRS publication to determine the correct convention to use for this asset class.</t>
        </r>
      </text>
    </comment>
  </commentList>
</comments>
</file>

<file path=xl/sharedStrings.xml><?xml version="1.0" encoding="utf-8"?>
<sst xmlns="http://schemas.openxmlformats.org/spreadsheetml/2006/main" count="58" uniqueCount="33">
  <si>
    <t>Depreciation Schedule</t>
  </si>
  <si>
    <t>Year</t>
  </si>
  <si>
    <t>Salvage Value (Sn)</t>
  </si>
  <si>
    <t>Purchase Price (P)</t>
  </si>
  <si>
    <t>Depreciation Period (n)</t>
  </si>
  <si>
    <t>Asset Description</t>
  </si>
  <si>
    <t>Depreciation Method</t>
  </si>
  <si>
    <t>Category</t>
  </si>
  <si>
    <t>DB Factor</t>
  </si>
  <si>
    <t>MACRS Depreciation Calculator</t>
  </si>
  <si>
    <t>Convention</t>
  </si>
  <si>
    <t>Half-Year</t>
  </si>
  <si>
    <t>Recovery Period (n)</t>
  </si>
  <si>
    <t>DB-SL</t>
  </si>
  <si>
    <t>Asset Class</t>
  </si>
  <si>
    <t>Last Year of Depreciation</t>
  </si>
  <si>
    <t>Basis</t>
  </si>
  <si>
    <t>Adjustments</t>
  </si>
  <si>
    <t>Book Value</t>
  </si>
  <si>
    <r>
      <t>D</t>
    </r>
    <r>
      <rPr>
        <b/>
        <vertAlign val="subscript"/>
        <sz val="10"/>
        <color indexed="9"/>
        <rFont val="Arial"/>
        <family val="2"/>
      </rPr>
      <t>j</t>
    </r>
    <r>
      <rPr>
        <b/>
        <sz val="10"/>
        <color indexed="9"/>
        <rFont val="Arial"/>
        <family val="2"/>
      </rPr>
      <t xml:space="preserve"> (SL)</t>
    </r>
  </si>
  <si>
    <t>First Year Fraction</t>
  </si>
  <si>
    <r>
      <t>D</t>
    </r>
    <r>
      <rPr>
        <b/>
        <vertAlign val="subscript"/>
        <sz val="10"/>
        <color indexed="9"/>
        <rFont val="Arial"/>
        <family val="2"/>
      </rPr>
      <t>j</t>
    </r>
    <r>
      <rPr>
        <b/>
        <sz val="10"/>
        <color indexed="9"/>
        <rFont val="Arial"/>
        <family val="2"/>
      </rPr>
      <t xml:space="preserve"> (DB)</t>
    </r>
  </si>
  <si>
    <t>Basic Depreciation Calculator</t>
  </si>
  <si>
    <t>MACRS Depreciation Rate Calculator</t>
  </si>
  <si>
    <t>Depreciation</t>
  </si>
  <si>
    <r>
      <t>Rate</t>
    </r>
    <r>
      <rPr>
        <sz val="10"/>
        <color indexed="9"/>
        <rFont val="Arial"/>
        <family val="2"/>
      </rPr>
      <t xml:space="preserve"> (d</t>
    </r>
    <r>
      <rPr>
        <vertAlign val="subscript"/>
        <sz val="10"/>
        <color indexed="9"/>
        <rFont val="Arial"/>
        <family val="2"/>
      </rPr>
      <t>j</t>
    </r>
    <r>
      <rPr>
        <sz val="10"/>
        <color indexed="9"/>
        <rFont val="Arial"/>
        <family val="2"/>
      </rPr>
      <t>)</t>
    </r>
  </si>
  <si>
    <t>Cumulative</t>
  </si>
  <si>
    <t>Depreciation Basis</t>
  </si>
  <si>
    <t>DB</t>
  </si>
  <si>
    <t>SL</t>
  </si>
  <si>
    <t>Asset Depreciation Information</t>
  </si>
  <si>
    <r>
      <t>Depreciation</t>
    </r>
  </si>
  <si>
    <t>[42]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</si>
</sst>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%"/>
    <numFmt numFmtId="165" formatCode="0.0000"/>
  </numFmts>
  <fonts count="40">
    <font>
      <sz val="10"/>
      <name val="Arial"/>
      <family val="2"/>
    </font>
    <font>
      <u val="single"/>
      <sz val="10"/>
      <color indexed="12"/>
      <name val="Verdana"/>
      <family val="2"/>
    </font>
    <font>
      <sz val="8"/>
      <name val="Trebuchet MS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vertAlign val="subscript"/>
      <sz val="10"/>
      <color indexed="9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name val="Arial"/>
      <family val="2"/>
    </font>
    <font>
      <vertAlign val="subscript"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/>
      <right/>
      <top/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1" applyNumberFormat="0" applyAlignment="0" applyProtection="0"/>
    <xf numFmtId="0" fontId="24" fillId="18" borderId="2" applyNumberFormat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>
      <alignment/>
      <protection locked="0"/>
    </xf>
    <xf numFmtId="0" fontId="30" fillId="11" borderId="1" applyNumberFormat="0" applyAlignment="0" applyProtection="0"/>
    <xf numFmtId="0" fontId="31" fillId="0" borderId="6" applyNumberFormat="0" applyFill="0" applyAlignment="0" applyProtection="0"/>
    <xf numFmtId="0" fontId="32" fillId="5" borderId="0" applyNumberFormat="0" applyBorder="0" applyAlignment="0" applyProtection="0"/>
    <xf numFmtId="0" fontId="0" fillId="5" borderId="7" applyNumberFormat="0" applyFont="0" applyAlignment="0" applyProtection="0"/>
    <xf numFmtId="0" fontId="33" fillId="1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8" fillId="0" borderId="0" xfId="0" applyFont="1" applyProtection="1"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Protection="1">
      <protection/>
    </xf>
    <xf numFmtId="165" fontId="0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" fillId="0" borderId="0" xfId="53" applyFont="1" applyAlignment="1" applyProtection="1">
      <alignment/>
      <protection/>
    </xf>
    <xf numFmtId="0" fontId="12" fillId="0" borderId="0" xfId="0" applyFont="1" applyAlignment="1" applyProtection="1">
      <alignment horizontal="right" indent="1"/>
      <protection/>
    </xf>
    <xf numFmtId="0" fontId="19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9" fontId="0" fillId="2" borderId="10" xfId="0" applyNumberFormat="1" applyFont="1" applyFill="1" applyBorder="1" applyAlignment="1" applyProtection="1">
      <alignment/>
      <protection/>
    </xf>
    <xf numFmtId="0" fontId="37" fillId="0" borderId="0" xfId="0" applyFont="1" applyAlignment="1" applyProtection="1">
      <alignment horizontal="left"/>
      <protection/>
    </xf>
    <xf numFmtId="0" fontId="17" fillId="20" borderId="0" xfId="0" applyFont="1" applyFill="1" applyAlignment="1" applyProtection="1">
      <alignment/>
      <protection/>
    </xf>
    <xf numFmtId="0" fontId="18" fillId="20" borderId="0" xfId="0" applyFont="1" applyFill="1" applyAlignment="1" applyProtection="1">
      <alignment horizontal="right"/>
      <protection/>
    </xf>
    <xf numFmtId="0" fontId="3" fillId="20" borderId="0" xfId="0" applyFont="1" applyFill="1" applyAlignment="1" applyProtection="1">
      <alignment/>
      <protection/>
    </xf>
    <xf numFmtId="0" fontId="3" fillId="20" borderId="0" xfId="0" applyFont="1" applyFill="1" applyAlignment="1" applyProtection="1">
      <alignment horizontal="right"/>
      <protection/>
    </xf>
    <xf numFmtId="0" fontId="3" fillId="20" borderId="0" xfId="0" applyFont="1" applyFill="1" applyProtection="1">
      <protection/>
    </xf>
    <xf numFmtId="0" fontId="7" fillId="20" borderId="0" xfId="0" applyFont="1" applyFill="1" applyAlignment="1" applyProtection="1">
      <alignment horizontal="center"/>
      <protection/>
    </xf>
    <xf numFmtId="0" fontId="7" fillId="20" borderId="0" xfId="0" applyFont="1" applyFill="1" applyAlignment="1" applyProtection="1">
      <alignment horizontal="right"/>
      <protection/>
    </xf>
    <xf numFmtId="0" fontId="12" fillId="21" borderId="11" xfId="0" applyFont="1" applyFill="1" applyBorder="1" applyAlignment="1" applyProtection="1">
      <alignment horizontal="left"/>
      <protection/>
    </xf>
    <xf numFmtId="0" fontId="12" fillId="21" borderId="12" xfId="0" applyFont="1" applyFill="1" applyBorder="1" applyAlignment="1" applyProtection="1">
      <alignment horizontal="left"/>
      <protection/>
    </xf>
    <xf numFmtId="0" fontId="12" fillId="21" borderId="13" xfId="0" applyFont="1" applyFill="1" applyBorder="1" applyAlignment="1" applyProtection="1">
      <alignment horizontal="left"/>
      <protection/>
    </xf>
    <xf numFmtId="3" fontId="12" fillId="21" borderId="10" xfId="0" applyNumberFormat="1" applyFont="1" applyFill="1" applyBorder="1" applyAlignment="1" applyProtection="1">
      <alignment/>
      <protection/>
    </xf>
    <xf numFmtId="0" fontId="12" fillId="21" borderId="10" xfId="0" applyFont="1" applyFill="1" applyBorder="1" applyAlignment="1" applyProtection="1">
      <alignment horizontal="right"/>
      <protection/>
    </xf>
    <xf numFmtId="9" fontId="0" fillId="21" borderId="10" xfId="0" applyNumberFormat="1" applyFont="1" applyFill="1" applyBorder="1" applyAlignment="1" applyProtection="1">
      <alignment/>
      <protection/>
    </xf>
    <xf numFmtId="0" fontId="20" fillId="2" borderId="0" xfId="20" applyAlignment="1" applyProtection="1">
      <alignment horizontal="center"/>
      <protection/>
    </xf>
    <xf numFmtId="43" fontId="20" fillId="2" borderId="0" xfId="20" applyNumberFormat="1" applyAlignment="1" applyProtection="1">
      <alignment horizontal="right"/>
      <protection/>
    </xf>
    <xf numFmtId="0" fontId="17" fillId="22" borderId="0" xfId="0" applyFont="1" applyFill="1" applyAlignment="1" applyProtection="1">
      <alignment/>
      <protection/>
    </xf>
    <xf numFmtId="0" fontId="18" fillId="22" borderId="0" xfId="0" applyFont="1" applyFill="1" applyAlignment="1" applyProtection="1">
      <alignment horizontal="right"/>
      <protection/>
    </xf>
    <xf numFmtId="0" fontId="3" fillId="22" borderId="0" xfId="0" applyFont="1" applyFill="1" applyAlignment="1" applyProtection="1">
      <alignment/>
      <protection/>
    </xf>
    <xf numFmtId="0" fontId="3" fillId="22" borderId="0" xfId="0" applyFont="1" applyFill="1" applyAlignment="1" applyProtection="1">
      <alignment horizontal="right"/>
      <protection/>
    </xf>
    <xf numFmtId="0" fontId="3" fillId="22" borderId="0" xfId="0" applyFont="1" applyFill="1" applyProtection="1">
      <protection/>
    </xf>
    <xf numFmtId="0" fontId="7" fillId="22" borderId="0" xfId="0" applyFont="1" applyFill="1" applyAlignment="1" applyProtection="1">
      <alignment horizontal="center"/>
      <protection/>
    </xf>
    <xf numFmtId="0" fontId="7" fillId="22" borderId="0" xfId="0" applyFont="1" applyFill="1" applyAlignment="1" applyProtection="1">
      <alignment horizontal="right"/>
      <protection/>
    </xf>
    <xf numFmtId="0" fontId="20" fillId="2" borderId="0" xfId="23" applyAlignment="1" applyProtection="1">
      <alignment horizontal="center"/>
      <protection/>
    </xf>
    <xf numFmtId="4" fontId="20" fillId="2" borderId="0" xfId="23" applyNumberFormat="1" applyAlignment="1" applyProtection="1">
      <alignment horizontal="right"/>
      <protection/>
    </xf>
    <xf numFmtId="164" fontId="20" fillId="2" borderId="0" xfId="23" applyNumberFormat="1" applyAlignment="1" applyProtection="1">
      <alignment horizontal="right"/>
      <protection/>
    </xf>
    <xf numFmtId="0" fontId="20" fillId="2" borderId="0" xfId="23" applyProtection="1">
      <protection/>
    </xf>
    <xf numFmtId="3" fontId="12" fillId="23" borderId="10" xfId="0" applyNumberFormat="1" applyFont="1" applyFill="1" applyBorder="1" applyAlignment="1" applyProtection="1">
      <alignment/>
      <protection/>
    </xf>
    <xf numFmtId="0" fontId="38" fillId="0" borderId="0" xfId="0" applyFont="1" applyProtection="1">
      <protection/>
    </xf>
    <xf numFmtId="0" fontId="17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 horizontal="right"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 horizontal="right"/>
      <protection/>
    </xf>
    <xf numFmtId="0" fontId="3" fillId="24" borderId="0" xfId="0" applyFont="1" applyFill="1" applyProtection="1">
      <protection/>
    </xf>
    <xf numFmtId="0" fontId="7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right"/>
      <protection/>
    </xf>
    <xf numFmtId="0" fontId="20" fillId="2" borderId="0" xfId="23" applyAlignment="1" applyProtection="1">
      <alignment/>
      <protection/>
    </xf>
    <xf numFmtId="0" fontId="20" fillId="2" borderId="0" xfId="23" applyNumberFormat="1" applyBorder="1" applyAlignment="1" applyProtection="1">
      <alignment/>
      <protection/>
    </xf>
    <xf numFmtId="0" fontId="20" fillId="2" borderId="0" xfId="23" applyNumberFormat="1" applyBorder="1" applyProtection="1"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dxfs count="11">
    <dxf>
      <font>
        <b/>
        <i val="0"/>
        <color indexed="10"/>
        <condense val="0"/>
        <extend val="0"/>
      </font>
      <border/>
    </dxf>
    <dxf>
      <font>
        <color indexed="55"/>
        <condense val="0"/>
        <extend val="0"/>
      </font>
      <border/>
    </dxf>
    <dxf>
      <font>
        <color indexed="55"/>
        <condense val="0"/>
        <extend val="0"/>
      </font>
      <fill>
        <patternFill>
          <bgColor indexed="22"/>
        </patternFill>
      </fill>
      <border/>
    </dxf>
    <dxf>
      <font>
        <color indexed="55"/>
        <condense val="0"/>
        <extend val="0"/>
      </font>
      <fill>
        <patternFill>
          <bgColor indexed="22"/>
        </patternFill>
      </fill>
      <border/>
    </dxf>
    <dxf>
      <font>
        <color indexed="55"/>
        <condense val="0"/>
        <extend val="0"/>
      </font>
      <border/>
    </dxf>
    <dxf>
      <font>
        <color indexed="55"/>
        <condense val="0"/>
        <extend val="0"/>
      </font>
      <fill>
        <patternFill>
          <bgColor indexed="22"/>
        </patternFill>
      </fill>
      <border/>
    </dxf>
    <dxf>
      <font>
        <color indexed="55"/>
        <condense val="0"/>
        <extend val="0"/>
      </font>
      <border/>
    </dxf>
    <dxf>
      <font>
        <color indexed="55"/>
        <condense val="0"/>
        <extend val="0"/>
      </font>
      <border/>
    </dxf>
    <dxf>
      <font>
        <color indexed="55"/>
        <condense val="0"/>
        <extend val="0"/>
      </font>
      <fill>
        <patternFill>
          <bgColor indexed="22"/>
        </patternFill>
      </fill>
      <border/>
    </dxf>
    <dxf>
      <font>
        <color indexed="55"/>
        <condense val="0"/>
        <extend val="0"/>
      </font>
      <fill>
        <patternFill>
          <bgColor indexed="22"/>
        </patternFill>
      </fill>
      <border/>
    </dxf>
    <dxf>
      <font>
        <color indexed="55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0</xdr:row>
      <xdr:rowOff>0</xdr:rowOff>
    </xdr:from>
    <xdr:to>
      <xdr:col>6</xdr:col>
      <xdr:colOff>180975</xdr:colOff>
      <xdr:row>6</xdr:row>
      <xdr:rowOff>95250</xdr:rowOff>
    </xdr:to>
    <xdr:pic>
      <xdr:nvPicPr>
        <xdr:cNvPr id="5" name="Picture 4" descr="Arrow, Down, Doodle, Drawing, Paint, Recordi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0"/>
          <a:ext cx="14287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0</xdr:rowOff>
    </xdr:from>
    <xdr:to>
      <xdr:col>6</xdr:col>
      <xdr:colOff>142875</xdr:colOff>
      <xdr:row>7</xdr:row>
      <xdr:rowOff>95250</xdr:rowOff>
    </xdr:to>
    <xdr:pic>
      <xdr:nvPicPr>
        <xdr:cNvPr id="4" name="Picture 3" descr="Arrow, Down, Doodle, Drawing, Paint, Recordi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52900" y="0"/>
          <a:ext cx="14763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0</xdr:row>
      <xdr:rowOff>0</xdr:rowOff>
    </xdr:from>
    <xdr:to>
      <xdr:col>7</xdr:col>
      <xdr:colOff>228600</xdr:colOff>
      <xdr:row>6</xdr:row>
      <xdr:rowOff>104775</xdr:rowOff>
    </xdr:to>
    <xdr:pic>
      <xdr:nvPicPr>
        <xdr:cNvPr id="4" name="Picture 3" descr="Arrow, Down, Doodle, Drawing, Paint, Recordi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9975" y="0"/>
          <a:ext cx="19716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workbookViewId="0" topLeftCell="A12">
      <selection activeCell="L12" sqref="L12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13.28125" style="2" customWidth="1"/>
    <col min="4" max="4" width="15.28125" style="2" customWidth="1"/>
    <col min="5" max="5" width="13.7109375" style="2" customWidth="1"/>
    <col min="6" max="6" width="13.421875" style="2" customWidth="1"/>
    <col min="7" max="7" width="9.140625" style="2" customWidth="1"/>
    <col min="8" max="8" width="3.8515625" style="2" customWidth="1"/>
    <col min="9" max="9" width="14.7109375" style="2" customWidth="1"/>
    <col min="10" max="16384" width="9.140625" style="2" customWidth="1"/>
  </cols>
  <sheetData>
    <row r="1" spans="1:8" ht="26.25">
      <c r="A1" s="23" t="s">
        <v>22</v>
      </c>
      <c r="C1" s="3"/>
      <c r="D1" s="3"/>
      <c r="E1" s="3"/>
      <c r="F1" s="3"/>
      <c r="G1" s="3"/>
      <c r="H1" s="3"/>
    </row>
    <row r="2" spans="1:9" ht="12.75">
      <c r="A2" s="11"/>
      <c r="B2" s="5"/>
      <c r="C2" s="1"/>
      <c r="D2" s="1"/>
      <c r="E2" s="1"/>
      <c r="F2" s="1"/>
      <c r="G2" s="1"/>
      <c r="H2" s="1"/>
      <c r="I2" s="21"/>
    </row>
    <row r="3" spans="1:9" ht="12.75">
      <c r="A3" s="8"/>
      <c r="B3" s="4"/>
      <c r="C3" s="4"/>
      <c r="D3" s="4"/>
      <c r="E3" s="4"/>
      <c r="F3" s="4"/>
      <c r="G3" s="4"/>
      <c r="H3" s="4"/>
      <c r="I3" s="18"/>
    </row>
    <row r="4" spans="1:9" ht="12.75">
      <c r="A4" s="8"/>
      <c r="B4" s="4"/>
      <c r="C4" s="4"/>
      <c r="D4" s="4"/>
      <c r="E4" s="4"/>
      <c r="F4" s="4"/>
      <c r="G4" s="4"/>
      <c r="H4" s="4"/>
      <c r="I4" s="4"/>
    </row>
    <row r="5" spans="1:9" ht="12.75">
      <c r="A5" s="8"/>
      <c r="B5" s="4"/>
      <c r="C5" s="4"/>
      <c r="D5" s="4"/>
      <c r="E5" s="4"/>
      <c r="F5" s="4"/>
      <c r="G5" s="4"/>
      <c r="H5" s="4"/>
      <c r="I5" s="4"/>
    </row>
    <row r="6" spans="2:9" ht="27.75" customHeight="1">
      <c r="B6" s="4"/>
      <c r="C6" s="4"/>
      <c r="D6" s="4"/>
      <c r="E6" s="4"/>
      <c r="F6" s="4"/>
      <c r="G6" s="4"/>
      <c r="H6" s="4"/>
      <c r="I6" s="4"/>
    </row>
    <row r="7" spans="2:9" ht="15.75">
      <c r="B7" s="24" t="s">
        <v>30</v>
      </c>
      <c r="C7" s="25"/>
      <c r="D7" s="26"/>
      <c r="E7" s="27"/>
      <c r="F7" s="28"/>
      <c r="G7" s="4"/>
      <c r="H7" s="4"/>
      <c r="I7" s="4"/>
    </row>
    <row r="8" spans="2:12" ht="14.25">
      <c r="B8" s="4"/>
      <c r="C8" s="19" t="s">
        <v>5</v>
      </c>
      <c r="D8" s="31"/>
      <c r="E8" s="32"/>
      <c r="F8" s="33"/>
      <c r="G8" s="4"/>
      <c r="H8" s="4"/>
      <c r="I8" s="4"/>
      <c r="L8"/>
    </row>
    <row r="9" spans="2:9" ht="14.25">
      <c r="B9" s="4"/>
      <c r="C9" s="19" t="s">
        <v>7</v>
      </c>
      <c r="D9" s="31"/>
      <c r="E9" s="32"/>
      <c r="F9" s="33"/>
      <c r="G9" s="4"/>
      <c r="H9" s="4"/>
      <c r="I9" s="4"/>
    </row>
    <row r="10" spans="3:9" ht="14.25">
      <c r="C10" s="19" t="s">
        <v>3</v>
      </c>
      <c r="D10" s="34">
        <v>9000</v>
      </c>
      <c r="E10" s="4"/>
      <c r="F10" s="4"/>
      <c r="G10" s="4"/>
      <c r="H10" s="4"/>
      <c r="I10" s="4"/>
    </row>
    <row r="11" spans="3:9" ht="14.25">
      <c r="C11" s="19" t="s">
        <v>2</v>
      </c>
      <c r="D11" s="34">
        <v>200</v>
      </c>
      <c r="E11" s="4"/>
      <c r="F11" s="4"/>
      <c r="G11" s="4"/>
      <c r="H11" s="4"/>
      <c r="I11" s="4"/>
    </row>
    <row r="12" spans="3:9" ht="14.25">
      <c r="C12" s="19" t="s">
        <v>4</v>
      </c>
      <c r="D12" s="34">
        <v>5</v>
      </c>
      <c r="E12" s="4"/>
      <c r="F12" s="4"/>
      <c r="G12" s="4"/>
      <c r="H12" s="4"/>
      <c r="I12" s="4"/>
    </row>
    <row r="13" spans="3:9" ht="14.25">
      <c r="C13" s="19" t="s">
        <v>6</v>
      </c>
      <c r="D13" s="35" t="s">
        <v>28</v>
      </c>
      <c r="E13" s="7" t="s">
        <v>8</v>
      </c>
      <c r="F13" s="36">
        <v>2</v>
      </c>
      <c r="G13" s="4"/>
      <c r="H13" s="4"/>
      <c r="I13" s="4"/>
    </row>
    <row r="14" spans="2:9" ht="15">
      <c r="B14" s="4"/>
      <c r="C14" s="6"/>
      <c r="D14" s="4"/>
      <c r="E14" s="7"/>
      <c r="G14" s="4"/>
      <c r="H14" s="4"/>
      <c r="I14" s="4"/>
    </row>
    <row r="15" spans="2:9" ht="15.75">
      <c r="B15" s="12" t="s">
        <v>0</v>
      </c>
      <c r="C15" s="4"/>
      <c r="D15" s="4"/>
      <c r="E15" s="20" t="s">
        <v>32</v>
      </c>
      <c r="F15" s="4"/>
      <c r="G15" s="4"/>
      <c r="H15" s="4"/>
      <c r="I15" s="4"/>
    </row>
    <row r="16" spans="2:8" ht="12.75">
      <c r="B16" s="29" t="s">
        <v>1</v>
      </c>
      <c r="C16" s="29" t="s">
        <v>24</v>
      </c>
      <c r="D16" s="30" t="s">
        <v>26</v>
      </c>
      <c r="E16" s="30" t="s">
        <v>18</v>
      </c>
      <c r="F16" s="4"/>
      <c r="G16" s="4"/>
      <c r="H16" s="4"/>
    </row>
    <row r="17" spans="2:8" ht="15">
      <c r="B17" s="37">
        <v>1</v>
      </c>
      <c r="C17" s="38">
        <f aca="true" t="shared" si="0" ref="C17:C48">IF(B17=" - "," - ",IF(method="SL",SLN(P,Sn,n),IF(method="SYOD",SYD(P,Sn,n,B17),IF(method="DB",DDB(P,Sn,n,B17,$F$13),IF(method="DB-SL",VDB(P,Sn,n,B17-1,B17,$F$13),"n/a")))))</f>
        <v>3600</v>
      </c>
      <c r="D17" s="38">
        <f>IF(B17=" - "," - ",SUM(C$17:C17))</f>
        <v>3600</v>
      </c>
      <c r="E17" s="38">
        <f aca="true" t="shared" si="1" ref="E17:E48">IF(B17=" - "," - ",P-D17)</f>
        <v>5400</v>
      </c>
      <c r="F17" s="4"/>
      <c r="G17" s="4"/>
      <c r="H17" s="4"/>
    </row>
    <row r="18" spans="2:8" ht="15">
      <c r="B18" s="37">
        <f aca="true" t="shared" si="2" ref="B18:B49">IF(B17&gt;=n," - ",B17+1)</f>
        <v>2</v>
      </c>
      <c r="C18" s="38">
        <f t="shared" si="0"/>
        <v>2160</v>
      </c>
      <c r="D18" s="38">
        <f>IF(B18=" - "," - ",SUM(C$17:C18))</f>
        <v>5760</v>
      </c>
      <c r="E18" s="38">
        <f t="shared" si="1"/>
        <v>3240</v>
      </c>
      <c r="F18" s="4"/>
      <c r="G18" s="4"/>
      <c r="H18" s="4"/>
    </row>
    <row r="19" spans="2:8" ht="15">
      <c r="B19" s="37">
        <f t="shared" si="2"/>
        <v>3</v>
      </c>
      <c r="C19" s="38">
        <f t="shared" si="0"/>
        <v>1296</v>
      </c>
      <c r="D19" s="38">
        <f>IF(B19=" - "," - ",SUM(C$17:C19))</f>
        <v>7056</v>
      </c>
      <c r="E19" s="38">
        <f t="shared" si="1"/>
        <v>1944</v>
      </c>
      <c r="F19" s="4"/>
      <c r="G19" s="4"/>
      <c r="H19" s="4"/>
    </row>
    <row r="20" spans="2:5" ht="15">
      <c r="B20" s="37">
        <f t="shared" si="2"/>
        <v>4</v>
      </c>
      <c r="C20" s="38">
        <f t="shared" si="0"/>
        <v>777.6</v>
      </c>
      <c r="D20" s="38">
        <f>IF(B20=" - "," - ",SUM(C$17:C20))</f>
        <v>7833.6</v>
      </c>
      <c r="E20" s="38">
        <f t="shared" si="1"/>
        <v>1166.3999999999996</v>
      </c>
    </row>
    <row r="21" spans="2:5" ht="15">
      <c r="B21" s="37">
        <f t="shared" si="2"/>
        <v>5</v>
      </c>
      <c r="C21" s="38">
        <f t="shared" si="0"/>
        <v>466.55999999999995</v>
      </c>
      <c r="D21" s="38">
        <f>IF(B21=" - "," - ",SUM(C$17:C21))</f>
        <v>8300.16</v>
      </c>
      <c r="E21" s="38">
        <f t="shared" si="1"/>
        <v>699.8400000000001</v>
      </c>
    </row>
    <row r="22" spans="2:5" ht="15">
      <c r="B22" s="37" t="str">
        <f t="shared" si="2"/>
        <v xml:space="preserve"> - </v>
      </c>
      <c r="C22" s="38" t="str">
        <f t="shared" si="0"/>
        <v xml:space="preserve"> - </v>
      </c>
      <c r="D22" s="38" t="str">
        <f>IF(B22=" - "," - ",SUM(C$17:C22))</f>
        <v xml:space="preserve"> - </v>
      </c>
      <c r="E22" s="38" t="str">
        <f t="shared" si="1"/>
        <v xml:space="preserve"> - </v>
      </c>
    </row>
    <row r="23" spans="2:5" ht="15">
      <c r="B23" s="37" t="str">
        <f t="shared" si="2"/>
        <v xml:space="preserve"> - </v>
      </c>
      <c r="C23" s="38" t="str">
        <f t="shared" si="0"/>
        <v xml:space="preserve"> - </v>
      </c>
      <c r="D23" s="38" t="str">
        <f>IF(B23=" - "," - ",SUM(C$17:C23))</f>
        <v xml:space="preserve"> - </v>
      </c>
      <c r="E23" s="38" t="str">
        <f t="shared" si="1"/>
        <v xml:space="preserve"> - </v>
      </c>
    </row>
    <row r="24" spans="2:5" ht="15">
      <c r="B24" s="37" t="str">
        <f t="shared" si="2"/>
        <v xml:space="preserve"> - </v>
      </c>
      <c r="C24" s="38" t="str">
        <f t="shared" si="0"/>
        <v xml:space="preserve"> - </v>
      </c>
      <c r="D24" s="38" t="str">
        <f>IF(B24=" - "," - ",SUM(C$17:C24))</f>
        <v xml:space="preserve"> - </v>
      </c>
      <c r="E24" s="38" t="str">
        <f t="shared" si="1"/>
        <v xml:space="preserve"> - </v>
      </c>
    </row>
    <row r="25" spans="2:5" ht="15">
      <c r="B25" s="37" t="str">
        <f t="shared" si="2"/>
        <v xml:space="preserve"> - </v>
      </c>
      <c r="C25" s="38" t="str">
        <f t="shared" si="0"/>
        <v xml:space="preserve"> - </v>
      </c>
      <c r="D25" s="38" t="str">
        <f>IF(B25=" - "," - ",SUM(C$17:C25))</f>
        <v xml:space="preserve"> - </v>
      </c>
      <c r="E25" s="38" t="str">
        <f t="shared" si="1"/>
        <v xml:space="preserve"> - </v>
      </c>
    </row>
    <row r="26" spans="2:5" ht="15">
      <c r="B26" s="37" t="str">
        <f t="shared" si="2"/>
        <v xml:space="preserve"> - </v>
      </c>
      <c r="C26" s="38" t="str">
        <f t="shared" si="0"/>
        <v xml:space="preserve"> - </v>
      </c>
      <c r="D26" s="38" t="str">
        <f>IF(B26=" - "," - ",SUM(C$17:C26))</f>
        <v xml:space="preserve"> - </v>
      </c>
      <c r="E26" s="38" t="str">
        <f t="shared" si="1"/>
        <v xml:space="preserve"> - </v>
      </c>
    </row>
    <row r="27" spans="2:5" ht="15">
      <c r="B27" s="37" t="str">
        <f t="shared" si="2"/>
        <v xml:space="preserve"> - </v>
      </c>
      <c r="C27" s="38" t="str">
        <f t="shared" si="0"/>
        <v xml:space="preserve"> - </v>
      </c>
      <c r="D27" s="38" t="str">
        <f>IF(B27=" - "," - ",SUM(C$17:C27))</f>
        <v xml:space="preserve"> - </v>
      </c>
      <c r="E27" s="38" t="str">
        <f t="shared" si="1"/>
        <v xml:space="preserve"> - </v>
      </c>
    </row>
    <row r="28" spans="2:5" ht="15">
      <c r="B28" s="37" t="str">
        <f t="shared" si="2"/>
        <v xml:space="preserve"> - </v>
      </c>
      <c r="C28" s="38" t="str">
        <f t="shared" si="0"/>
        <v xml:space="preserve"> - </v>
      </c>
      <c r="D28" s="38" t="str">
        <f>IF(B28=" - "," - ",SUM(C$17:C28))</f>
        <v xml:space="preserve"> - </v>
      </c>
      <c r="E28" s="38" t="str">
        <f t="shared" si="1"/>
        <v xml:space="preserve"> - </v>
      </c>
    </row>
    <row r="29" spans="2:5" ht="15">
      <c r="B29" s="37" t="str">
        <f t="shared" si="2"/>
        <v xml:space="preserve"> - </v>
      </c>
      <c r="C29" s="38" t="str">
        <f t="shared" si="0"/>
        <v xml:space="preserve"> - </v>
      </c>
      <c r="D29" s="38" t="str">
        <f>IF(B29=" - "," - ",SUM(C$17:C29))</f>
        <v xml:space="preserve"> - </v>
      </c>
      <c r="E29" s="38" t="str">
        <f t="shared" si="1"/>
        <v xml:space="preserve"> - </v>
      </c>
    </row>
    <row r="30" spans="2:5" ht="15">
      <c r="B30" s="37" t="str">
        <f t="shared" si="2"/>
        <v xml:space="preserve"> - </v>
      </c>
      <c r="C30" s="38" t="str">
        <f t="shared" si="0"/>
        <v xml:space="preserve"> - </v>
      </c>
      <c r="D30" s="38" t="str">
        <f>IF(B30=" - "," - ",SUM(C$17:C30))</f>
        <v xml:space="preserve"> - </v>
      </c>
      <c r="E30" s="38" t="str">
        <f t="shared" si="1"/>
        <v xml:space="preserve"> - </v>
      </c>
    </row>
    <row r="31" spans="2:5" ht="15">
      <c r="B31" s="37" t="str">
        <f t="shared" si="2"/>
        <v xml:space="preserve"> - </v>
      </c>
      <c r="C31" s="38" t="str">
        <f t="shared" si="0"/>
        <v xml:space="preserve"> - </v>
      </c>
      <c r="D31" s="38" t="str">
        <f>IF(B31=" - "," - ",SUM(C$17:C31))</f>
        <v xml:space="preserve"> - </v>
      </c>
      <c r="E31" s="38" t="str">
        <f t="shared" si="1"/>
        <v xml:space="preserve"> - </v>
      </c>
    </row>
    <row r="32" spans="2:5" ht="15">
      <c r="B32" s="37" t="str">
        <f t="shared" si="2"/>
        <v xml:space="preserve"> - </v>
      </c>
      <c r="C32" s="38" t="str">
        <f t="shared" si="0"/>
        <v xml:space="preserve"> - </v>
      </c>
      <c r="D32" s="38" t="str">
        <f>IF(B32=" - "," - ",SUM(C$17:C32))</f>
        <v xml:space="preserve"> - </v>
      </c>
      <c r="E32" s="38" t="str">
        <f t="shared" si="1"/>
        <v xml:space="preserve"> - </v>
      </c>
    </row>
    <row r="33" spans="2:5" ht="15">
      <c r="B33" s="37" t="str">
        <f t="shared" si="2"/>
        <v xml:space="preserve"> - </v>
      </c>
      <c r="C33" s="38" t="str">
        <f t="shared" si="0"/>
        <v xml:space="preserve"> - </v>
      </c>
      <c r="D33" s="38" t="str">
        <f>IF(B33=" - "," - ",SUM(C$17:C33))</f>
        <v xml:space="preserve"> - </v>
      </c>
      <c r="E33" s="38" t="str">
        <f t="shared" si="1"/>
        <v xml:space="preserve"> - </v>
      </c>
    </row>
    <row r="34" spans="2:5" ht="15">
      <c r="B34" s="37" t="str">
        <f t="shared" si="2"/>
        <v xml:space="preserve"> - </v>
      </c>
      <c r="C34" s="38" t="str">
        <f t="shared" si="0"/>
        <v xml:space="preserve"> - </v>
      </c>
      <c r="D34" s="38" t="str">
        <f>IF(B34=" - "," - ",SUM(C$17:C34))</f>
        <v xml:space="preserve"> - </v>
      </c>
      <c r="E34" s="38" t="str">
        <f t="shared" si="1"/>
        <v xml:space="preserve"> - </v>
      </c>
    </row>
    <row r="35" spans="2:5" ht="15">
      <c r="B35" s="37" t="str">
        <f t="shared" si="2"/>
        <v xml:space="preserve"> - </v>
      </c>
      <c r="C35" s="38" t="str">
        <f t="shared" si="0"/>
        <v xml:space="preserve"> - </v>
      </c>
      <c r="D35" s="38" t="str">
        <f>IF(B35=" - "," - ",SUM(C$17:C35))</f>
        <v xml:space="preserve"> - </v>
      </c>
      <c r="E35" s="38" t="str">
        <f t="shared" si="1"/>
        <v xml:space="preserve"> - </v>
      </c>
    </row>
    <row r="36" spans="2:5" ht="15">
      <c r="B36" s="37" t="str">
        <f t="shared" si="2"/>
        <v xml:space="preserve"> - </v>
      </c>
      <c r="C36" s="38" t="str">
        <f t="shared" si="0"/>
        <v xml:space="preserve"> - </v>
      </c>
      <c r="D36" s="38" t="str">
        <f>IF(B36=" - "," - ",SUM(C$17:C36))</f>
        <v xml:space="preserve"> - </v>
      </c>
      <c r="E36" s="38" t="str">
        <f t="shared" si="1"/>
        <v xml:space="preserve"> - </v>
      </c>
    </row>
    <row r="37" spans="2:5" ht="15">
      <c r="B37" s="37" t="str">
        <f t="shared" si="2"/>
        <v xml:space="preserve"> - </v>
      </c>
      <c r="C37" s="38" t="str">
        <f t="shared" si="0"/>
        <v xml:space="preserve"> - </v>
      </c>
      <c r="D37" s="38" t="str">
        <f>IF(B37=" - "," - ",SUM(C$17:C37))</f>
        <v xml:space="preserve"> - </v>
      </c>
      <c r="E37" s="38" t="str">
        <f t="shared" si="1"/>
        <v xml:space="preserve"> - </v>
      </c>
    </row>
    <row r="38" spans="2:5" ht="15">
      <c r="B38" s="37" t="str">
        <f t="shared" si="2"/>
        <v xml:space="preserve"> - </v>
      </c>
      <c r="C38" s="38" t="str">
        <f t="shared" si="0"/>
        <v xml:space="preserve"> - </v>
      </c>
      <c r="D38" s="38" t="str">
        <f>IF(B38=" - "," - ",SUM(C$17:C38))</f>
        <v xml:space="preserve"> - </v>
      </c>
      <c r="E38" s="38" t="str">
        <f t="shared" si="1"/>
        <v xml:space="preserve"> - </v>
      </c>
    </row>
    <row r="39" spans="2:5" ht="15">
      <c r="B39" s="37" t="str">
        <f t="shared" si="2"/>
        <v xml:space="preserve"> - </v>
      </c>
      <c r="C39" s="38" t="str">
        <f t="shared" si="0"/>
        <v xml:space="preserve"> - </v>
      </c>
      <c r="D39" s="38" t="str">
        <f>IF(B39=" - "," - ",SUM(C$17:C39))</f>
        <v xml:space="preserve"> - </v>
      </c>
      <c r="E39" s="38" t="str">
        <f t="shared" si="1"/>
        <v xml:space="preserve"> - </v>
      </c>
    </row>
    <row r="40" spans="2:5" ht="15">
      <c r="B40" s="37" t="str">
        <f t="shared" si="2"/>
        <v xml:space="preserve"> - </v>
      </c>
      <c r="C40" s="38" t="str">
        <f t="shared" si="0"/>
        <v xml:space="preserve"> - </v>
      </c>
      <c r="D40" s="38" t="str">
        <f>IF(B40=" - "," - ",SUM(C$17:C40))</f>
        <v xml:space="preserve"> - </v>
      </c>
      <c r="E40" s="38" t="str">
        <f t="shared" si="1"/>
        <v xml:space="preserve"> - </v>
      </c>
    </row>
    <row r="41" spans="2:5" ht="15">
      <c r="B41" s="37" t="str">
        <f t="shared" si="2"/>
        <v xml:space="preserve"> - </v>
      </c>
      <c r="C41" s="38" t="str">
        <f t="shared" si="0"/>
        <v xml:space="preserve"> - </v>
      </c>
      <c r="D41" s="38" t="str">
        <f>IF(B41=" - "," - ",SUM(C$17:C41))</f>
        <v xml:space="preserve"> - </v>
      </c>
      <c r="E41" s="38" t="str">
        <f t="shared" si="1"/>
        <v xml:space="preserve"> - </v>
      </c>
    </row>
    <row r="42" spans="2:5" ht="15">
      <c r="B42" s="37" t="str">
        <f t="shared" si="2"/>
        <v xml:space="preserve"> - </v>
      </c>
      <c r="C42" s="38" t="str">
        <f t="shared" si="0"/>
        <v xml:space="preserve"> - </v>
      </c>
      <c r="D42" s="38" t="str">
        <f>IF(B42=" - "," - ",SUM(C$17:C42))</f>
        <v xml:space="preserve"> - </v>
      </c>
      <c r="E42" s="38" t="str">
        <f t="shared" si="1"/>
        <v xml:space="preserve"> - </v>
      </c>
    </row>
    <row r="43" spans="2:5" ht="15">
      <c r="B43" s="37" t="str">
        <f t="shared" si="2"/>
        <v xml:space="preserve"> - </v>
      </c>
      <c r="C43" s="38" t="str">
        <f t="shared" si="0"/>
        <v xml:space="preserve"> - </v>
      </c>
      <c r="D43" s="38" t="str">
        <f>IF(B43=" - "," - ",SUM(C$17:C43))</f>
        <v xml:space="preserve"> - </v>
      </c>
      <c r="E43" s="38" t="str">
        <f t="shared" si="1"/>
        <v xml:space="preserve"> - </v>
      </c>
    </row>
    <row r="44" spans="2:5" ht="15">
      <c r="B44" s="37" t="str">
        <f t="shared" si="2"/>
        <v xml:space="preserve"> - </v>
      </c>
      <c r="C44" s="38" t="str">
        <f t="shared" si="0"/>
        <v xml:space="preserve"> - </v>
      </c>
      <c r="D44" s="38" t="str">
        <f>IF(B44=" - "," - ",SUM(C$17:C44))</f>
        <v xml:space="preserve"> - </v>
      </c>
      <c r="E44" s="38" t="str">
        <f t="shared" si="1"/>
        <v xml:space="preserve"> - </v>
      </c>
    </row>
    <row r="45" spans="2:5" ht="15">
      <c r="B45" s="37" t="str">
        <f t="shared" si="2"/>
        <v xml:space="preserve"> - </v>
      </c>
      <c r="C45" s="38" t="str">
        <f t="shared" si="0"/>
        <v xml:space="preserve"> - </v>
      </c>
      <c r="D45" s="38" t="str">
        <f>IF(B45=" - "," - ",SUM(C$17:C45))</f>
        <v xml:space="preserve"> - </v>
      </c>
      <c r="E45" s="38" t="str">
        <f t="shared" si="1"/>
        <v xml:space="preserve"> - </v>
      </c>
    </row>
    <row r="46" spans="2:5" ht="15">
      <c r="B46" s="37" t="str">
        <f t="shared" si="2"/>
        <v xml:space="preserve"> - </v>
      </c>
      <c r="C46" s="38" t="str">
        <f t="shared" si="0"/>
        <v xml:space="preserve"> - </v>
      </c>
      <c r="D46" s="38" t="str">
        <f>IF(B46=" - "," - ",SUM(C$17:C46))</f>
        <v xml:space="preserve"> - </v>
      </c>
      <c r="E46" s="38" t="str">
        <f t="shared" si="1"/>
        <v xml:space="preserve"> - </v>
      </c>
    </row>
    <row r="47" spans="2:5" ht="15">
      <c r="B47" s="37" t="str">
        <f t="shared" si="2"/>
        <v xml:space="preserve"> - </v>
      </c>
      <c r="C47" s="38" t="str">
        <f t="shared" si="0"/>
        <v xml:space="preserve"> - </v>
      </c>
      <c r="D47" s="38" t="str">
        <f>IF(B47=" - "," - ",SUM(C$17:C47))</f>
        <v xml:space="preserve"> - </v>
      </c>
      <c r="E47" s="38" t="str">
        <f t="shared" si="1"/>
        <v xml:space="preserve"> - </v>
      </c>
    </row>
    <row r="48" spans="2:5" ht="15">
      <c r="B48" s="37" t="str">
        <f t="shared" si="2"/>
        <v xml:space="preserve"> - </v>
      </c>
      <c r="C48" s="38" t="str">
        <f t="shared" si="0"/>
        <v xml:space="preserve"> - </v>
      </c>
      <c r="D48" s="38" t="str">
        <f>IF(B48=" - "," - ",SUM(C$17:C48))</f>
        <v xml:space="preserve"> - </v>
      </c>
      <c r="E48" s="38" t="str">
        <f t="shared" si="1"/>
        <v xml:space="preserve"> - </v>
      </c>
    </row>
    <row r="49" spans="2:5" ht="15">
      <c r="B49" s="37" t="str">
        <f t="shared" si="2"/>
        <v xml:space="preserve"> - </v>
      </c>
      <c r="C49" s="38" t="str">
        <f aca="true" t="shared" si="3" ref="C49:C66">IF(B49=" - "," - ",IF(method="SL",SLN(P,Sn,n),IF(method="SYOD",SYD(P,Sn,n,B49),IF(method="DB",DDB(P,Sn,n,B49,$F$13),IF(method="DB-SL",VDB(P,Sn,n,B49-1,B49,$F$13),"n/a")))))</f>
        <v xml:space="preserve"> - </v>
      </c>
      <c r="D49" s="38" t="str">
        <f>IF(B49=" - "," - ",SUM(C$17:C49))</f>
        <v xml:space="preserve"> - </v>
      </c>
      <c r="E49" s="38" t="str">
        <f aca="true" t="shared" si="4" ref="E49:E66">IF(B49=" - "," - ",P-D49)</f>
        <v xml:space="preserve"> - </v>
      </c>
    </row>
    <row r="50" spans="2:5" ht="15">
      <c r="B50" s="37" t="str">
        <f aca="true" t="shared" si="5" ref="B50:B66">IF(B49&gt;=n," - ",B49+1)</f>
        <v xml:space="preserve"> - </v>
      </c>
      <c r="C50" s="38" t="str">
        <f t="shared" si="3"/>
        <v xml:space="preserve"> - </v>
      </c>
      <c r="D50" s="38" t="str">
        <f>IF(B50=" - "," - ",SUM(C$17:C50))</f>
        <v xml:space="preserve"> - </v>
      </c>
      <c r="E50" s="38" t="str">
        <f t="shared" si="4"/>
        <v xml:space="preserve"> - </v>
      </c>
    </row>
    <row r="51" spans="2:5" ht="15">
      <c r="B51" s="37" t="str">
        <f t="shared" si="5"/>
        <v xml:space="preserve"> - </v>
      </c>
      <c r="C51" s="38" t="str">
        <f t="shared" si="3"/>
        <v xml:space="preserve"> - </v>
      </c>
      <c r="D51" s="38" t="str">
        <f>IF(B51=" - "," - ",SUM(C$17:C51))</f>
        <v xml:space="preserve"> - </v>
      </c>
      <c r="E51" s="38" t="str">
        <f t="shared" si="4"/>
        <v xml:space="preserve"> - </v>
      </c>
    </row>
    <row r="52" spans="2:5" ht="15">
      <c r="B52" s="37" t="str">
        <f t="shared" si="5"/>
        <v xml:space="preserve"> - </v>
      </c>
      <c r="C52" s="38" t="str">
        <f t="shared" si="3"/>
        <v xml:space="preserve"> - </v>
      </c>
      <c r="D52" s="38" t="str">
        <f>IF(B52=" - "," - ",SUM(C$17:C52))</f>
        <v xml:space="preserve"> - </v>
      </c>
      <c r="E52" s="38" t="str">
        <f t="shared" si="4"/>
        <v xml:space="preserve"> - </v>
      </c>
    </row>
    <row r="53" spans="2:5" ht="15">
      <c r="B53" s="37" t="str">
        <f t="shared" si="5"/>
        <v xml:space="preserve"> - </v>
      </c>
      <c r="C53" s="38" t="str">
        <f t="shared" si="3"/>
        <v xml:space="preserve"> - </v>
      </c>
      <c r="D53" s="38" t="str">
        <f>IF(B53=" - "," - ",SUM(C$17:C53))</f>
        <v xml:space="preserve"> - </v>
      </c>
      <c r="E53" s="38" t="str">
        <f t="shared" si="4"/>
        <v xml:space="preserve"> - </v>
      </c>
    </row>
    <row r="54" spans="2:5" ht="15">
      <c r="B54" s="37" t="str">
        <f t="shared" si="5"/>
        <v xml:space="preserve"> - </v>
      </c>
      <c r="C54" s="38" t="str">
        <f t="shared" si="3"/>
        <v xml:space="preserve"> - </v>
      </c>
      <c r="D54" s="38" t="str">
        <f>IF(B54=" - "," - ",SUM(C$17:C54))</f>
        <v xml:space="preserve"> - </v>
      </c>
      <c r="E54" s="38" t="str">
        <f t="shared" si="4"/>
        <v xml:space="preserve"> - </v>
      </c>
    </row>
    <row r="55" spans="2:5" ht="15">
      <c r="B55" s="37" t="str">
        <f t="shared" si="5"/>
        <v xml:space="preserve"> - </v>
      </c>
      <c r="C55" s="38" t="str">
        <f t="shared" si="3"/>
        <v xml:space="preserve"> - </v>
      </c>
      <c r="D55" s="38" t="str">
        <f>IF(B55=" - "," - ",SUM(C$17:C55))</f>
        <v xml:space="preserve"> - </v>
      </c>
      <c r="E55" s="38" t="str">
        <f t="shared" si="4"/>
        <v xml:space="preserve"> - </v>
      </c>
    </row>
    <row r="56" spans="2:5" ht="15">
      <c r="B56" s="37" t="str">
        <f t="shared" si="5"/>
        <v xml:space="preserve"> - </v>
      </c>
      <c r="C56" s="38" t="str">
        <f t="shared" si="3"/>
        <v xml:space="preserve"> - </v>
      </c>
      <c r="D56" s="38" t="str">
        <f>IF(B56=" - "," - ",SUM(C$17:C56))</f>
        <v xml:space="preserve"> - </v>
      </c>
      <c r="E56" s="38" t="str">
        <f t="shared" si="4"/>
        <v xml:space="preserve"> - </v>
      </c>
    </row>
    <row r="57" spans="2:5" ht="15">
      <c r="B57" s="37" t="str">
        <f t="shared" si="5"/>
        <v xml:space="preserve"> - </v>
      </c>
      <c r="C57" s="38" t="str">
        <f t="shared" si="3"/>
        <v xml:space="preserve"> - </v>
      </c>
      <c r="D57" s="38" t="str">
        <f>IF(B57=" - "," - ",SUM(C$17:C57))</f>
        <v xml:space="preserve"> - </v>
      </c>
      <c r="E57" s="38" t="str">
        <f t="shared" si="4"/>
        <v xml:space="preserve"> - </v>
      </c>
    </row>
    <row r="58" spans="2:5" ht="15">
      <c r="B58" s="37" t="str">
        <f t="shared" si="5"/>
        <v xml:space="preserve"> - </v>
      </c>
      <c r="C58" s="38" t="str">
        <f t="shared" si="3"/>
        <v xml:space="preserve"> - </v>
      </c>
      <c r="D58" s="38" t="str">
        <f>IF(B58=" - "," - ",SUM(C$17:C58))</f>
        <v xml:space="preserve"> - </v>
      </c>
      <c r="E58" s="38" t="str">
        <f t="shared" si="4"/>
        <v xml:space="preserve"> - </v>
      </c>
    </row>
    <row r="59" spans="2:5" ht="15">
      <c r="B59" s="37" t="str">
        <f t="shared" si="5"/>
        <v xml:space="preserve"> - </v>
      </c>
      <c r="C59" s="38" t="str">
        <f t="shared" si="3"/>
        <v xml:space="preserve"> - </v>
      </c>
      <c r="D59" s="38" t="str">
        <f>IF(B59=" - "," - ",SUM(C$17:C59))</f>
        <v xml:space="preserve"> - </v>
      </c>
      <c r="E59" s="38" t="str">
        <f t="shared" si="4"/>
        <v xml:space="preserve"> - </v>
      </c>
    </row>
    <row r="60" spans="2:5" ht="15">
      <c r="B60" s="37" t="str">
        <f t="shared" si="5"/>
        <v xml:space="preserve"> - </v>
      </c>
      <c r="C60" s="38" t="str">
        <f t="shared" si="3"/>
        <v xml:space="preserve"> - </v>
      </c>
      <c r="D60" s="38" t="str">
        <f>IF(B60=" - "," - ",SUM(C$17:C60))</f>
        <v xml:space="preserve"> - </v>
      </c>
      <c r="E60" s="38" t="str">
        <f t="shared" si="4"/>
        <v xml:space="preserve"> - </v>
      </c>
    </row>
    <row r="61" spans="2:5" ht="15">
      <c r="B61" s="37" t="str">
        <f t="shared" si="5"/>
        <v xml:space="preserve"> - </v>
      </c>
      <c r="C61" s="38" t="str">
        <f t="shared" si="3"/>
        <v xml:space="preserve"> - </v>
      </c>
      <c r="D61" s="38" t="str">
        <f>IF(B61=" - "," - ",SUM(C$17:C61))</f>
        <v xml:space="preserve"> - </v>
      </c>
      <c r="E61" s="38" t="str">
        <f t="shared" si="4"/>
        <v xml:space="preserve"> - </v>
      </c>
    </row>
    <row r="62" spans="2:5" ht="15">
      <c r="B62" s="37" t="str">
        <f t="shared" si="5"/>
        <v xml:space="preserve"> - </v>
      </c>
      <c r="C62" s="38" t="str">
        <f t="shared" si="3"/>
        <v xml:space="preserve"> - </v>
      </c>
      <c r="D62" s="38" t="str">
        <f>IF(B62=" - "," - ",SUM(C$17:C62))</f>
        <v xml:space="preserve"> - </v>
      </c>
      <c r="E62" s="38" t="str">
        <f t="shared" si="4"/>
        <v xml:space="preserve"> - </v>
      </c>
    </row>
    <row r="63" spans="2:5" ht="15">
      <c r="B63" s="37" t="str">
        <f t="shared" si="5"/>
        <v xml:space="preserve"> - </v>
      </c>
      <c r="C63" s="38" t="str">
        <f t="shared" si="3"/>
        <v xml:space="preserve"> - </v>
      </c>
      <c r="D63" s="38" t="str">
        <f>IF(B63=" - "," - ",SUM(C$17:C63))</f>
        <v xml:space="preserve"> - </v>
      </c>
      <c r="E63" s="38" t="str">
        <f t="shared" si="4"/>
        <v xml:space="preserve"> - </v>
      </c>
    </row>
    <row r="64" spans="2:5" ht="15">
      <c r="B64" s="37" t="str">
        <f t="shared" si="5"/>
        <v xml:space="preserve"> - </v>
      </c>
      <c r="C64" s="38" t="str">
        <f t="shared" si="3"/>
        <v xml:space="preserve"> - </v>
      </c>
      <c r="D64" s="38" t="str">
        <f>IF(B64=" - "," - ",SUM(C$17:C64))</f>
        <v xml:space="preserve"> - </v>
      </c>
      <c r="E64" s="38" t="str">
        <f t="shared" si="4"/>
        <v xml:space="preserve"> - </v>
      </c>
    </row>
    <row r="65" spans="2:5" ht="15">
      <c r="B65" s="37" t="str">
        <f t="shared" si="5"/>
        <v xml:space="preserve"> - </v>
      </c>
      <c r="C65" s="38" t="str">
        <f t="shared" si="3"/>
        <v xml:space="preserve"> - </v>
      </c>
      <c r="D65" s="38" t="str">
        <f>IF(B65=" - "," - ",SUM(C$17:C65))</f>
        <v xml:space="preserve"> - </v>
      </c>
      <c r="E65" s="38" t="str">
        <f t="shared" si="4"/>
        <v xml:space="preserve"> - </v>
      </c>
    </row>
    <row r="66" spans="2:5" ht="15">
      <c r="B66" s="37" t="str">
        <f t="shared" si="5"/>
        <v xml:space="preserve"> - </v>
      </c>
      <c r="C66" s="38" t="str">
        <f t="shared" si="3"/>
        <v xml:space="preserve"> - </v>
      </c>
      <c r="D66" s="38" t="str">
        <f>IF(B66=" - "," - ",SUM(C$17:C66))</f>
        <v xml:space="preserve"> - </v>
      </c>
      <c r="E66" s="38" t="str">
        <f t="shared" si="4"/>
        <v xml:space="preserve"> - </v>
      </c>
    </row>
  </sheetData>
  <sheetProtection formatCells="0" formatColumns="0" formatRows="0" insertColumns="0" insertRows="0" insertHyperlinks="0" deleteColumns="0" deleteRows="0" sort="0"/>
  <mergeCells count="2">
    <mergeCell ref="D8:F8"/>
    <mergeCell ref="D9:F9"/>
  </mergeCells>
  <conditionalFormatting sqref="E13">
    <cfRule type="expression" priority="1" dxfId="1" stopIfTrue="1">
      <formula>OR($D$13="SL",$D$13="SYOD")</formula>
    </cfRule>
  </conditionalFormatting>
  <conditionalFormatting sqref="F13">
    <cfRule type="expression" priority="2" dxfId="2" stopIfTrue="1">
      <formula>OR($D$13="SL",$D$13="SYOD")</formula>
    </cfRule>
  </conditionalFormatting>
  <dataValidations count="1" disablePrompts="1">
    <dataValidation type="list" allowBlank="1" showInputMessage="1" showErrorMessage="1" sqref="D13">
      <formula1>"SL, SYOD, DB, DB-SL"</formula1>
    </dataValidation>
  </dataValidations>
  <printOptions horizontalCentered="1"/>
  <pageMargins left="0.5" right="0.5" top="0.5" bottom="0.5" header="0.5" footer="0.25"/>
  <pageSetup fitToHeight="0" fitToWidth="1"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workbookViewId="0" topLeftCell="A4">
      <selection activeCell="M15" sqref="M15"/>
    </sheetView>
  </sheetViews>
  <sheetFormatPr defaultColWidth="9.140625" defaultRowHeight="12.75"/>
  <cols>
    <col min="1" max="1" width="5.28125" style="2" customWidth="1"/>
    <col min="2" max="2" width="10.421875" style="2" customWidth="1"/>
    <col min="3" max="3" width="16.421875" style="2" customWidth="1"/>
    <col min="4" max="5" width="13.8515625" style="2" customWidth="1"/>
    <col min="6" max="6" width="22.421875" style="2" customWidth="1"/>
    <col min="7" max="7" width="11.7109375" style="2" customWidth="1"/>
    <col min="8" max="8" width="4.57421875" style="2" customWidth="1"/>
    <col min="9" max="9" width="14.7109375" style="2" customWidth="1"/>
    <col min="10" max="16384" width="9.140625" style="2" customWidth="1"/>
  </cols>
  <sheetData>
    <row r="1" spans="1:8" ht="26.25">
      <c r="A1" s="23" t="s">
        <v>23</v>
      </c>
      <c r="B1" s="51"/>
      <c r="C1" s="51"/>
      <c r="D1" s="51"/>
      <c r="E1" s="51"/>
      <c r="F1" s="51"/>
      <c r="G1" s="3"/>
      <c r="H1" s="3"/>
    </row>
    <row r="2" spans="1:9" ht="12.75">
      <c r="A2" s="17"/>
      <c r="B2" s="5"/>
      <c r="C2" s="1"/>
      <c r="D2" s="1"/>
      <c r="E2" s="1"/>
      <c r="F2" s="1"/>
      <c r="G2" s="1"/>
      <c r="H2" s="1"/>
      <c r="I2" s="21"/>
    </row>
    <row r="3" spans="1:9" ht="12.75">
      <c r="A3" s="8"/>
      <c r="B3" s="4"/>
      <c r="C3" s="4"/>
      <c r="D3" s="4"/>
      <c r="E3" s="4"/>
      <c r="F3" s="4"/>
      <c r="G3" s="4"/>
      <c r="H3" s="4"/>
      <c r="I3" s="18"/>
    </row>
    <row r="4" spans="1:9" ht="12.75">
      <c r="A4" s="8"/>
      <c r="B4" s="4"/>
      <c r="C4" s="4"/>
      <c r="D4" s="4"/>
      <c r="E4" s="4"/>
      <c r="F4" s="4"/>
      <c r="G4" s="4"/>
      <c r="H4" s="4"/>
      <c r="I4" s="4"/>
    </row>
    <row r="5" spans="1:9" ht="12.75">
      <c r="A5" s="8"/>
      <c r="B5" s="4"/>
      <c r="C5" s="4"/>
      <c r="D5" s="4"/>
      <c r="E5" s="4"/>
      <c r="F5" s="4"/>
      <c r="G5" s="4"/>
      <c r="H5" s="4"/>
      <c r="I5" s="4"/>
    </row>
    <row r="6" spans="1:9" ht="12.75">
      <c r="A6" s="8"/>
      <c r="B6" s="4"/>
      <c r="C6" s="4"/>
      <c r="D6" s="4"/>
      <c r="E6" s="4"/>
      <c r="F6" s="4"/>
      <c r="G6" s="4"/>
      <c r="H6" s="4"/>
      <c r="I6" s="4"/>
    </row>
    <row r="7" spans="2:9" ht="18.75" customHeight="1">
      <c r="B7" s="4"/>
      <c r="C7" s="4"/>
      <c r="D7" s="4"/>
      <c r="E7" s="4"/>
      <c r="F7" s="4"/>
      <c r="G7" s="4"/>
      <c r="H7" s="4"/>
      <c r="I7" s="4"/>
    </row>
    <row r="8" spans="2:9" ht="15.75">
      <c r="B8" s="39" t="s">
        <v>30</v>
      </c>
      <c r="C8" s="40"/>
      <c r="D8" s="41"/>
      <c r="E8" s="42"/>
      <c r="F8" s="43"/>
      <c r="G8" s="4"/>
      <c r="H8" s="4"/>
      <c r="I8" s="4"/>
    </row>
    <row r="9" spans="2:12" ht="14.25">
      <c r="B9" s="13"/>
      <c r="C9" s="19" t="s">
        <v>5</v>
      </c>
      <c r="D9" s="31"/>
      <c r="E9" s="32"/>
      <c r="F9" s="33"/>
      <c r="G9" s="4"/>
      <c r="H9" s="4"/>
      <c r="I9" s="4"/>
      <c r="L9"/>
    </row>
    <row r="10" spans="2:9" ht="14.25">
      <c r="B10" s="13"/>
      <c r="C10" s="19" t="s">
        <v>14</v>
      </c>
      <c r="D10" s="31"/>
      <c r="E10" s="32"/>
      <c r="F10" s="33"/>
      <c r="G10" s="4"/>
      <c r="H10" s="4"/>
      <c r="I10" s="4"/>
    </row>
    <row r="11" spans="2:9" ht="14.25">
      <c r="B11" s="15"/>
      <c r="C11" s="19" t="s">
        <v>27</v>
      </c>
      <c r="D11" s="34">
        <v>1000</v>
      </c>
      <c r="E11" s="10"/>
      <c r="F11" s="13"/>
      <c r="G11" s="4"/>
      <c r="H11" s="4"/>
      <c r="I11" s="4"/>
    </row>
    <row r="12" spans="2:9" ht="14.25">
      <c r="B12" s="15"/>
      <c r="C12" s="19" t="s">
        <v>12</v>
      </c>
      <c r="D12" s="34">
        <v>5</v>
      </c>
      <c r="E12" s="13"/>
      <c r="F12" s="13"/>
      <c r="G12" s="4"/>
      <c r="H12" s="4"/>
      <c r="I12" s="4"/>
    </row>
    <row r="13" spans="2:9" ht="14.25">
      <c r="B13" s="15"/>
      <c r="C13" s="19" t="s">
        <v>6</v>
      </c>
      <c r="D13" s="35" t="s">
        <v>13</v>
      </c>
      <c r="E13" s="7" t="s">
        <v>8</v>
      </c>
      <c r="F13" s="36">
        <v>2</v>
      </c>
      <c r="G13" s="4"/>
      <c r="H13" s="4"/>
      <c r="I13" s="4"/>
    </row>
    <row r="14" spans="2:9" ht="14.25">
      <c r="B14" s="13"/>
      <c r="C14" s="19" t="s">
        <v>10</v>
      </c>
      <c r="D14" s="35" t="s">
        <v>11</v>
      </c>
      <c r="E14" s="13"/>
      <c r="F14" s="13"/>
      <c r="G14" s="4"/>
      <c r="H14" s="4"/>
      <c r="I14" s="4"/>
    </row>
    <row r="15" spans="2:9" ht="14.25">
      <c r="B15" s="13"/>
      <c r="C15" s="19" t="str">
        <f>"Placed in Service "&amp;IF(D14="Mid-Quarter","Quarter",IF(D14="Mid-Month","Month",""))</f>
        <v xml:space="preserve">Placed in Service </v>
      </c>
      <c r="D15" s="50">
        <v>4</v>
      </c>
      <c r="E15" s="15"/>
      <c r="F15" s="13"/>
      <c r="G15" s="4"/>
      <c r="H15" s="4"/>
      <c r="I15" s="4"/>
    </row>
    <row r="16" spans="2:9" ht="14.25">
      <c r="B16" s="13"/>
      <c r="C16" s="19" t="s">
        <v>15</v>
      </c>
      <c r="D16" s="7">
        <f>IF(conv="Half-Year",ROUNDUP(n+0.5,0),IF(conv="Mid-Quarter",ROUNDUP(n+Q/4,0),IF(conv="Mid-Month",ROUNDUP(n+m/12,0),"n/a")))</f>
        <v>6</v>
      </c>
      <c r="E16" s="15"/>
      <c r="F16" s="13"/>
      <c r="G16" s="4"/>
      <c r="H16" s="4"/>
      <c r="I16" s="4"/>
    </row>
    <row r="17" spans="2:9" ht="15">
      <c r="B17" s="4"/>
      <c r="C17" s="6"/>
      <c r="D17" s="4"/>
      <c r="E17" s="7"/>
      <c r="G17" s="4"/>
      <c r="H17" s="4"/>
      <c r="I17" s="4"/>
    </row>
    <row r="18" spans="2:9" ht="18">
      <c r="B18" s="9" t="s">
        <v>0</v>
      </c>
      <c r="C18" s="4"/>
      <c r="D18" s="4"/>
      <c r="E18" s="4"/>
      <c r="F18" s="20" t="s">
        <v>32</v>
      </c>
      <c r="G18" s="4"/>
      <c r="H18" s="4"/>
      <c r="I18" s="4"/>
    </row>
    <row r="19" spans="2:8" ht="15.75">
      <c r="B19" s="44" t="s">
        <v>1</v>
      </c>
      <c r="C19" s="45" t="s">
        <v>31</v>
      </c>
      <c r="D19" s="45" t="s">
        <v>26</v>
      </c>
      <c r="E19" s="45" t="s">
        <v>18</v>
      </c>
      <c r="F19" s="45" t="s">
        <v>25</v>
      </c>
      <c r="H19" s="4"/>
    </row>
    <row r="20" spans="2:8" ht="15">
      <c r="B20" s="46">
        <v>1</v>
      </c>
      <c r="C20" s="47">
        <f>IF(B20=" - "," - ",IF(method="SL",IF(conv="Half-Year",P*1/n*(MIN(n,B20-0.5)-MAX(0,B20-1.5)),IF(conv="Mid-Quarter",P*1/n*(MIN(n,B20-Q/4+0.125)-MAX(0,B20-1-Q/4+0.125)),P*1/n*(MIN(n,B20-m/12+1/24)-MAX(0,B20-1-m/12+1/24)))),IF(conv="Half-Year",VDB(P,0,n,MAX(0,B20-1.5),MIN(n,B20-0.5),$F$13),IF(conv="Mid-Quarter",VDB(P,0,n,MAX(0,B20-1-Q/4+0.125),MIN(n,B20-Q/4+0.125),$F$13,FALSE),"n/a"))))</f>
        <v>200</v>
      </c>
      <c r="D20" s="47">
        <f>IF(B20=" - "," - ",SUM(C$20:C20))</f>
        <v>200</v>
      </c>
      <c r="E20" s="47">
        <f aca="true" t="shared" si="0" ref="E20:E51">IF(B20=" - "," - ",P-D20)</f>
        <v>800</v>
      </c>
      <c r="F20" s="48">
        <f aca="true" t="shared" si="1" ref="F20:F69">IF(B20=" - "," - ",IF(method="SL",IF(conv="Half-Year",1/n*(MIN(n,B20-0.5)-MAX(0,B20-1.5)),IF(conv="Mid-Quarter",1/n*(MIN(n,B20-Q/4+0.125)-MAX(0,B20-1-Q/4+0.125)),1/n*(MIN(n,B20-m/12+1/24)-MAX(0,B20-1-m/12+1/24)))),IF(conv="Half-Year",VDB(1,0,n,MAX(0,B20-1.5),MIN(n,B20-0.5),$F$13),IF(conv="Mid-Quarter",VDB(1,0,n,MAX(0,B20-1-Q/4+0.125),MIN(n,B20-Q/4+0.125),$F$13,FALSE),"n/a"))))</f>
        <v>0.2</v>
      </c>
      <c r="G20" s="4"/>
      <c r="H20" s="4"/>
    </row>
    <row r="21" spans="2:8" ht="15">
      <c r="B21" s="46">
        <f aca="true" t="shared" si="2" ref="B21:B52">IF(B20=" - "," - ",IF(B20+1&gt;last," - ",B20+1))</f>
        <v>2</v>
      </c>
      <c r="C21" s="47">
        <f aca="true" t="shared" si="3" ref="C21:C51">IF(B21=" - "," - ",IF(method="SL",IF(conv="Half-Year",P*1/n*(MIN(n,B21-0.5)-MAX(0,B21-1.5)),IF(conv="Mid-Quarter",P*1/n*(MIN(n,B21-Q/4+0.125)-MAX(0,B21-1-Q/4+0.125)),P*1/n*(MIN(n,B21-m/12+1/24)-MAX(0,B21-1-m/12+1/24)))),IF(conv="Half-Year",VDB(P,0,n,MAX(0,B21-1.5),MIN(n,B21-0.5),$F$13),IF(conv="Mid-Quarter",VDB(P,0,n,MAX(0,B21-1-Q/4+0.125),MIN(n,B21-Q/4+0.125),$F$13,FALSE),"n/a"))))</f>
        <v>320</v>
      </c>
      <c r="D21" s="47">
        <f>IF(B21=" - "," - ",SUM(C$20:C21))</f>
        <v>520</v>
      </c>
      <c r="E21" s="47">
        <f t="shared" si="0"/>
        <v>480</v>
      </c>
      <c r="F21" s="48">
        <f t="shared" si="1"/>
        <v>0.32000000000000006</v>
      </c>
      <c r="G21" s="4"/>
      <c r="H21" s="4"/>
    </row>
    <row r="22" spans="2:8" ht="15">
      <c r="B22" s="46">
        <f t="shared" si="2"/>
        <v>3</v>
      </c>
      <c r="C22" s="47">
        <f t="shared" si="3"/>
        <v>192</v>
      </c>
      <c r="D22" s="47">
        <f>IF(B22=" - "," - ",SUM(C$20:C22))</f>
        <v>712</v>
      </c>
      <c r="E22" s="47">
        <f t="shared" si="0"/>
        <v>288</v>
      </c>
      <c r="F22" s="48">
        <f t="shared" si="1"/>
        <v>0.192</v>
      </c>
      <c r="G22" s="4"/>
      <c r="H22" s="4"/>
    </row>
    <row r="23" spans="2:6" ht="15">
      <c r="B23" s="46">
        <f t="shared" si="2"/>
        <v>4</v>
      </c>
      <c r="C23" s="47">
        <f t="shared" si="3"/>
        <v>115.2</v>
      </c>
      <c r="D23" s="47">
        <f>IF(B23=" - "," - ",SUM(C$20:C23))</f>
        <v>827.2</v>
      </c>
      <c r="E23" s="47">
        <f t="shared" si="0"/>
        <v>172.79999999999995</v>
      </c>
      <c r="F23" s="48">
        <f t="shared" si="1"/>
        <v>0.1152</v>
      </c>
    </row>
    <row r="24" spans="2:6" ht="15">
      <c r="B24" s="46">
        <f t="shared" si="2"/>
        <v>5</v>
      </c>
      <c r="C24" s="47">
        <f t="shared" si="3"/>
        <v>115.2</v>
      </c>
      <c r="D24" s="47">
        <f>IF(B24=" - "," - ",SUM(C$20:C24))</f>
        <v>942.4000000000001</v>
      </c>
      <c r="E24" s="47">
        <f t="shared" si="0"/>
        <v>57.59999999999991</v>
      </c>
      <c r="F24" s="48">
        <f t="shared" si="1"/>
        <v>0.11519999999999998</v>
      </c>
    </row>
    <row r="25" spans="2:6" ht="15">
      <c r="B25" s="46">
        <f t="shared" si="2"/>
        <v>6</v>
      </c>
      <c r="C25" s="47">
        <f t="shared" si="3"/>
        <v>57.6</v>
      </c>
      <c r="D25" s="47">
        <f>IF(B25=" - "," - ",SUM(C$20:C25))</f>
        <v>1000.0000000000001</v>
      </c>
      <c r="E25" s="47">
        <f t="shared" si="0"/>
        <v>-1.1368683772161603E-13</v>
      </c>
      <c r="F25" s="48">
        <f t="shared" si="1"/>
        <v>0.05759999999999999</v>
      </c>
    </row>
    <row r="26" spans="2:6" ht="15">
      <c r="B26" s="46" t="str">
        <f t="shared" si="2"/>
        <v xml:space="preserve"> - </v>
      </c>
      <c r="C26" s="47" t="str">
        <f t="shared" si="3"/>
        <v xml:space="preserve"> - </v>
      </c>
      <c r="D26" s="47" t="str">
        <f>IF(B26=" - "," - ",SUM(C$20:C26))</f>
        <v xml:space="preserve"> - </v>
      </c>
      <c r="E26" s="47" t="str">
        <f t="shared" si="0"/>
        <v xml:space="preserve"> - </v>
      </c>
      <c r="F26" s="48" t="str">
        <f t="shared" si="1"/>
        <v xml:space="preserve"> - </v>
      </c>
    </row>
    <row r="27" spans="2:6" ht="15">
      <c r="B27" s="46" t="str">
        <f t="shared" si="2"/>
        <v xml:space="preserve"> - </v>
      </c>
      <c r="C27" s="47" t="str">
        <f t="shared" si="3"/>
        <v xml:space="preserve"> - </v>
      </c>
      <c r="D27" s="47" t="str">
        <f>IF(B27=" - "," - ",SUM(C$20:C27))</f>
        <v xml:space="preserve"> - </v>
      </c>
      <c r="E27" s="47" t="str">
        <f t="shared" si="0"/>
        <v xml:space="preserve"> - </v>
      </c>
      <c r="F27" s="48" t="str">
        <f t="shared" si="1"/>
        <v xml:space="preserve"> - </v>
      </c>
    </row>
    <row r="28" spans="2:6" ht="15">
      <c r="B28" s="46" t="str">
        <f t="shared" si="2"/>
        <v xml:space="preserve"> - </v>
      </c>
      <c r="C28" s="47" t="str">
        <f t="shared" si="3"/>
        <v xml:space="preserve"> - </v>
      </c>
      <c r="D28" s="47" t="str">
        <f>IF(B28=" - "," - ",SUM(C$20:C28))</f>
        <v xml:space="preserve"> - </v>
      </c>
      <c r="E28" s="47" t="str">
        <f t="shared" si="0"/>
        <v xml:space="preserve"> - </v>
      </c>
      <c r="F28" s="48" t="str">
        <f t="shared" si="1"/>
        <v xml:space="preserve"> - </v>
      </c>
    </row>
    <row r="29" spans="2:6" ht="15">
      <c r="B29" s="46" t="str">
        <f t="shared" si="2"/>
        <v xml:space="preserve"> - </v>
      </c>
      <c r="C29" s="47" t="str">
        <f t="shared" si="3"/>
        <v xml:space="preserve"> - </v>
      </c>
      <c r="D29" s="47" t="str">
        <f>IF(B29=" - "," - ",SUM(C$20:C29))</f>
        <v xml:space="preserve"> - </v>
      </c>
      <c r="E29" s="47" t="str">
        <f t="shared" si="0"/>
        <v xml:space="preserve"> - </v>
      </c>
      <c r="F29" s="48" t="str">
        <f t="shared" si="1"/>
        <v xml:space="preserve"> - </v>
      </c>
    </row>
    <row r="30" spans="2:6" ht="15">
      <c r="B30" s="46" t="str">
        <f t="shared" si="2"/>
        <v xml:space="preserve"> - </v>
      </c>
      <c r="C30" s="47" t="str">
        <f t="shared" si="3"/>
        <v xml:space="preserve"> - </v>
      </c>
      <c r="D30" s="47" t="str">
        <f>IF(B30=" - "," - ",SUM(C$20:C30))</f>
        <v xml:space="preserve"> - </v>
      </c>
      <c r="E30" s="47" t="str">
        <f t="shared" si="0"/>
        <v xml:space="preserve"> - </v>
      </c>
      <c r="F30" s="48" t="str">
        <f t="shared" si="1"/>
        <v xml:space="preserve"> - </v>
      </c>
    </row>
    <row r="31" spans="2:6" ht="15">
      <c r="B31" s="46" t="str">
        <f t="shared" si="2"/>
        <v xml:space="preserve"> - </v>
      </c>
      <c r="C31" s="47" t="str">
        <f t="shared" si="3"/>
        <v xml:space="preserve"> - </v>
      </c>
      <c r="D31" s="47" t="str">
        <f>IF(B31=" - "," - ",SUM(C$20:C31))</f>
        <v xml:space="preserve"> - </v>
      </c>
      <c r="E31" s="47" t="str">
        <f t="shared" si="0"/>
        <v xml:space="preserve"> - </v>
      </c>
      <c r="F31" s="48" t="str">
        <f t="shared" si="1"/>
        <v xml:space="preserve"> - </v>
      </c>
    </row>
    <row r="32" spans="2:6" ht="15">
      <c r="B32" s="46" t="str">
        <f t="shared" si="2"/>
        <v xml:space="preserve"> - </v>
      </c>
      <c r="C32" s="47" t="str">
        <f t="shared" si="3"/>
        <v xml:space="preserve"> - </v>
      </c>
      <c r="D32" s="47" t="str">
        <f>IF(B32=" - "," - ",SUM(C$20:C32))</f>
        <v xml:space="preserve"> - </v>
      </c>
      <c r="E32" s="47" t="str">
        <f t="shared" si="0"/>
        <v xml:space="preserve"> - </v>
      </c>
      <c r="F32" s="48" t="str">
        <f t="shared" si="1"/>
        <v xml:space="preserve"> - </v>
      </c>
    </row>
    <row r="33" spans="2:6" ht="15">
      <c r="B33" s="46" t="str">
        <f t="shared" si="2"/>
        <v xml:space="preserve"> - </v>
      </c>
      <c r="C33" s="47" t="str">
        <f t="shared" si="3"/>
        <v xml:space="preserve"> - </v>
      </c>
      <c r="D33" s="47" t="str">
        <f>IF(B33=" - "," - ",SUM(C$20:C33))</f>
        <v xml:space="preserve"> - </v>
      </c>
      <c r="E33" s="47" t="str">
        <f t="shared" si="0"/>
        <v xml:space="preserve"> - </v>
      </c>
      <c r="F33" s="48" t="str">
        <f t="shared" si="1"/>
        <v xml:space="preserve"> - </v>
      </c>
    </row>
    <row r="34" spans="2:6" ht="15">
      <c r="B34" s="46" t="str">
        <f t="shared" si="2"/>
        <v xml:space="preserve"> - </v>
      </c>
      <c r="C34" s="47" t="str">
        <f t="shared" si="3"/>
        <v xml:space="preserve"> - </v>
      </c>
      <c r="D34" s="47" t="str">
        <f>IF(B34=" - "," - ",SUM(C$20:C34))</f>
        <v xml:space="preserve"> - </v>
      </c>
      <c r="E34" s="47" t="str">
        <f t="shared" si="0"/>
        <v xml:space="preserve"> - </v>
      </c>
      <c r="F34" s="48" t="str">
        <f t="shared" si="1"/>
        <v xml:space="preserve"> - </v>
      </c>
    </row>
    <row r="35" spans="2:6" ht="15">
      <c r="B35" s="46" t="str">
        <f t="shared" si="2"/>
        <v xml:space="preserve"> - </v>
      </c>
      <c r="C35" s="47" t="str">
        <f t="shared" si="3"/>
        <v xml:space="preserve"> - </v>
      </c>
      <c r="D35" s="47" t="str">
        <f>IF(B35=" - "," - ",SUM(C$20:C35))</f>
        <v xml:space="preserve"> - </v>
      </c>
      <c r="E35" s="47" t="str">
        <f t="shared" si="0"/>
        <v xml:space="preserve"> - </v>
      </c>
      <c r="F35" s="48" t="str">
        <f t="shared" si="1"/>
        <v xml:space="preserve"> - </v>
      </c>
    </row>
    <row r="36" spans="2:6" ht="15">
      <c r="B36" s="46" t="str">
        <f t="shared" si="2"/>
        <v xml:space="preserve"> - </v>
      </c>
      <c r="C36" s="47" t="str">
        <f t="shared" si="3"/>
        <v xml:space="preserve"> - </v>
      </c>
      <c r="D36" s="47" t="str">
        <f>IF(B36=" - "," - ",SUM(C$20:C36))</f>
        <v xml:space="preserve"> - </v>
      </c>
      <c r="E36" s="47" t="str">
        <f t="shared" si="0"/>
        <v xml:space="preserve"> - </v>
      </c>
      <c r="F36" s="48" t="str">
        <f t="shared" si="1"/>
        <v xml:space="preserve"> - </v>
      </c>
    </row>
    <row r="37" spans="2:6" ht="15">
      <c r="B37" s="46" t="str">
        <f t="shared" si="2"/>
        <v xml:space="preserve"> - </v>
      </c>
      <c r="C37" s="47" t="str">
        <f t="shared" si="3"/>
        <v xml:space="preserve"> - </v>
      </c>
      <c r="D37" s="47" t="str">
        <f>IF(B37=" - "," - ",SUM(C$20:C37))</f>
        <v xml:space="preserve"> - </v>
      </c>
      <c r="E37" s="47" t="str">
        <f t="shared" si="0"/>
        <v xml:space="preserve"> - </v>
      </c>
      <c r="F37" s="48" t="str">
        <f t="shared" si="1"/>
        <v xml:space="preserve"> - </v>
      </c>
    </row>
    <row r="38" spans="2:6" ht="15">
      <c r="B38" s="46" t="str">
        <f t="shared" si="2"/>
        <v xml:space="preserve"> - </v>
      </c>
      <c r="C38" s="47" t="str">
        <f t="shared" si="3"/>
        <v xml:space="preserve"> - </v>
      </c>
      <c r="D38" s="47" t="str">
        <f>IF(B38=" - "," - ",SUM(C$20:C38))</f>
        <v xml:space="preserve"> - </v>
      </c>
      <c r="E38" s="47" t="str">
        <f t="shared" si="0"/>
        <v xml:space="preserve"> - </v>
      </c>
      <c r="F38" s="48" t="str">
        <f t="shared" si="1"/>
        <v xml:space="preserve"> - </v>
      </c>
    </row>
    <row r="39" spans="2:6" ht="15">
      <c r="B39" s="46" t="str">
        <f t="shared" si="2"/>
        <v xml:space="preserve"> - </v>
      </c>
      <c r="C39" s="47" t="str">
        <f t="shared" si="3"/>
        <v xml:space="preserve"> - </v>
      </c>
      <c r="D39" s="47" t="str">
        <f>IF(B39=" - "," - ",SUM(C$20:C39))</f>
        <v xml:space="preserve"> - </v>
      </c>
      <c r="E39" s="47" t="str">
        <f t="shared" si="0"/>
        <v xml:space="preserve"> - </v>
      </c>
      <c r="F39" s="48" t="str">
        <f t="shared" si="1"/>
        <v xml:space="preserve"> - </v>
      </c>
    </row>
    <row r="40" spans="2:6" ht="15">
      <c r="B40" s="46" t="str">
        <f t="shared" si="2"/>
        <v xml:space="preserve"> - </v>
      </c>
      <c r="C40" s="47" t="str">
        <f t="shared" si="3"/>
        <v xml:space="preserve"> - </v>
      </c>
      <c r="D40" s="47" t="str">
        <f>IF(B40=" - "," - ",SUM(C$20:C40))</f>
        <v xml:space="preserve"> - </v>
      </c>
      <c r="E40" s="47" t="str">
        <f t="shared" si="0"/>
        <v xml:space="preserve"> - </v>
      </c>
      <c r="F40" s="48" t="str">
        <f t="shared" si="1"/>
        <v xml:space="preserve"> - </v>
      </c>
    </row>
    <row r="41" spans="2:6" ht="15">
      <c r="B41" s="46" t="str">
        <f t="shared" si="2"/>
        <v xml:space="preserve"> - </v>
      </c>
      <c r="C41" s="47" t="str">
        <f t="shared" si="3"/>
        <v xml:space="preserve"> - </v>
      </c>
      <c r="D41" s="47" t="str">
        <f>IF(B41=" - "," - ",SUM(C$20:C41))</f>
        <v xml:space="preserve"> - </v>
      </c>
      <c r="E41" s="47" t="str">
        <f t="shared" si="0"/>
        <v xml:space="preserve"> - </v>
      </c>
      <c r="F41" s="48" t="str">
        <f t="shared" si="1"/>
        <v xml:space="preserve"> - </v>
      </c>
    </row>
    <row r="42" spans="2:6" ht="15">
      <c r="B42" s="46" t="str">
        <f t="shared" si="2"/>
        <v xml:space="preserve"> - </v>
      </c>
      <c r="C42" s="47" t="str">
        <f t="shared" si="3"/>
        <v xml:space="preserve"> - </v>
      </c>
      <c r="D42" s="47" t="str">
        <f>IF(B42=" - "," - ",SUM(C$20:C42))</f>
        <v xml:space="preserve"> - </v>
      </c>
      <c r="E42" s="47" t="str">
        <f t="shared" si="0"/>
        <v xml:space="preserve"> - </v>
      </c>
      <c r="F42" s="48" t="str">
        <f t="shared" si="1"/>
        <v xml:space="preserve"> - </v>
      </c>
    </row>
    <row r="43" spans="2:6" ht="15">
      <c r="B43" s="46" t="str">
        <f t="shared" si="2"/>
        <v xml:space="preserve"> - </v>
      </c>
      <c r="C43" s="47" t="str">
        <f t="shared" si="3"/>
        <v xml:space="preserve"> - </v>
      </c>
      <c r="D43" s="47" t="str">
        <f>IF(B43=" - "," - ",SUM(C$20:C43))</f>
        <v xml:space="preserve"> - </v>
      </c>
      <c r="E43" s="47" t="str">
        <f t="shared" si="0"/>
        <v xml:space="preserve"> - </v>
      </c>
      <c r="F43" s="48" t="str">
        <f t="shared" si="1"/>
        <v xml:space="preserve"> - </v>
      </c>
    </row>
    <row r="44" spans="2:6" ht="15">
      <c r="B44" s="46" t="str">
        <f t="shared" si="2"/>
        <v xml:space="preserve"> - </v>
      </c>
      <c r="C44" s="47" t="str">
        <f t="shared" si="3"/>
        <v xml:space="preserve"> - </v>
      </c>
      <c r="D44" s="47" t="str">
        <f>IF(B44=" - "," - ",SUM(C$20:C44))</f>
        <v xml:space="preserve"> - </v>
      </c>
      <c r="E44" s="47" t="str">
        <f t="shared" si="0"/>
        <v xml:space="preserve"> - </v>
      </c>
      <c r="F44" s="48" t="str">
        <f t="shared" si="1"/>
        <v xml:space="preserve"> - </v>
      </c>
    </row>
    <row r="45" spans="2:6" ht="15">
      <c r="B45" s="46" t="str">
        <f t="shared" si="2"/>
        <v xml:space="preserve"> - </v>
      </c>
      <c r="C45" s="47" t="str">
        <f t="shared" si="3"/>
        <v xml:space="preserve"> - </v>
      </c>
      <c r="D45" s="47" t="str">
        <f>IF(B45=" - "," - ",SUM(C$20:C45))</f>
        <v xml:space="preserve"> - </v>
      </c>
      <c r="E45" s="47" t="str">
        <f t="shared" si="0"/>
        <v xml:space="preserve"> - </v>
      </c>
      <c r="F45" s="48" t="str">
        <f t="shared" si="1"/>
        <v xml:space="preserve"> - </v>
      </c>
    </row>
    <row r="46" spans="2:6" ht="15">
      <c r="B46" s="46" t="str">
        <f t="shared" si="2"/>
        <v xml:space="preserve"> - </v>
      </c>
      <c r="C46" s="47" t="str">
        <f t="shared" si="3"/>
        <v xml:space="preserve"> - </v>
      </c>
      <c r="D46" s="47" t="str">
        <f>IF(B46=" - "," - ",SUM(C$20:C46))</f>
        <v xml:space="preserve"> - </v>
      </c>
      <c r="E46" s="47" t="str">
        <f t="shared" si="0"/>
        <v xml:space="preserve"> - </v>
      </c>
      <c r="F46" s="48" t="str">
        <f t="shared" si="1"/>
        <v xml:space="preserve"> - </v>
      </c>
    </row>
    <row r="47" spans="2:6" ht="15">
      <c r="B47" s="46" t="str">
        <f t="shared" si="2"/>
        <v xml:space="preserve"> - </v>
      </c>
      <c r="C47" s="47" t="str">
        <f t="shared" si="3"/>
        <v xml:space="preserve"> - </v>
      </c>
      <c r="D47" s="47" t="str">
        <f>IF(B47=" - "," - ",SUM(C$20:C47))</f>
        <v xml:space="preserve"> - </v>
      </c>
      <c r="E47" s="47" t="str">
        <f t="shared" si="0"/>
        <v xml:space="preserve"> - </v>
      </c>
      <c r="F47" s="48" t="str">
        <f t="shared" si="1"/>
        <v xml:space="preserve"> - </v>
      </c>
    </row>
    <row r="48" spans="2:6" ht="15">
      <c r="B48" s="46" t="str">
        <f t="shared" si="2"/>
        <v xml:space="preserve"> - </v>
      </c>
      <c r="C48" s="47" t="str">
        <f t="shared" si="3"/>
        <v xml:space="preserve"> - </v>
      </c>
      <c r="D48" s="47" t="str">
        <f>IF(B48=" - "," - ",SUM(C$20:C48))</f>
        <v xml:space="preserve"> - </v>
      </c>
      <c r="E48" s="47" t="str">
        <f t="shared" si="0"/>
        <v xml:space="preserve"> - </v>
      </c>
      <c r="F48" s="48" t="str">
        <f t="shared" si="1"/>
        <v xml:space="preserve"> - </v>
      </c>
    </row>
    <row r="49" spans="2:6" ht="15">
      <c r="B49" s="46" t="str">
        <f t="shared" si="2"/>
        <v xml:space="preserve"> - </v>
      </c>
      <c r="C49" s="47" t="str">
        <f t="shared" si="3"/>
        <v xml:space="preserve"> - </v>
      </c>
      <c r="D49" s="47" t="str">
        <f>IF(B49=" - "," - ",SUM(C$20:C49))</f>
        <v xml:space="preserve"> - </v>
      </c>
      <c r="E49" s="47" t="str">
        <f t="shared" si="0"/>
        <v xml:space="preserve"> - </v>
      </c>
      <c r="F49" s="48" t="str">
        <f t="shared" si="1"/>
        <v xml:space="preserve"> - </v>
      </c>
    </row>
    <row r="50" spans="2:6" ht="15">
      <c r="B50" s="46" t="str">
        <f t="shared" si="2"/>
        <v xml:space="preserve"> - </v>
      </c>
      <c r="C50" s="47" t="str">
        <f t="shared" si="3"/>
        <v xml:space="preserve"> - </v>
      </c>
      <c r="D50" s="47" t="str">
        <f>IF(B50=" - "," - ",SUM(C$20:C50))</f>
        <v xml:space="preserve"> - </v>
      </c>
      <c r="E50" s="47" t="str">
        <f t="shared" si="0"/>
        <v xml:space="preserve"> - </v>
      </c>
      <c r="F50" s="48" t="str">
        <f t="shared" si="1"/>
        <v xml:space="preserve"> - </v>
      </c>
    </row>
    <row r="51" spans="2:6" ht="15">
      <c r="B51" s="46" t="str">
        <f t="shared" si="2"/>
        <v xml:space="preserve"> - </v>
      </c>
      <c r="C51" s="47" t="str">
        <f t="shared" si="3"/>
        <v xml:space="preserve"> - </v>
      </c>
      <c r="D51" s="47" t="str">
        <f>IF(B51=" - "," - ",SUM(C$20:C51))</f>
        <v xml:space="preserve"> - </v>
      </c>
      <c r="E51" s="47" t="str">
        <f t="shared" si="0"/>
        <v xml:space="preserve"> - </v>
      </c>
      <c r="F51" s="48" t="str">
        <f t="shared" si="1"/>
        <v xml:space="preserve"> - </v>
      </c>
    </row>
    <row r="52" spans="2:6" ht="15">
      <c r="B52" s="46" t="str">
        <f t="shared" si="2"/>
        <v xml:space="preserve"> - </v>
      </c>
      <c r="C52" s="47" t="str">
        <f aca="true" t="shared" si="4" ref="C52:C69">IF(B52=" - "," - ",IF(method="SL",IF(conv="Half-Year",P*1/n*(MIN(n,B52-0.5)-MAX(0,B52-1.5)),IF(conv="Mid-Quarter",P*1/n*(MIN(n,B52-Q/4+0.125)-MAX(0,B52-1-Q/4+0.125)),P*1/n*(MIN(n,B52-m/12+1/24)-MAX(0,B52-1-m/12+1/24)))),IF(conv="Half-Year",VDB(P,0,n,MAX(0,B52-1.5),MIN(n,B52-0.5),$F$13),IF(conv="Mid-Quarter",VDB(P,0,n,MAX(0,B52-1-Q/4+0.125),MIN(n,B52-Q/4+0.125),$F$13,FALSE),"n/a"))))</f>
        <v xml:space="preserve"> - </v>
      </c>
      <c r="D52" s="47" t="str">
        <f>IF(B52=" - "," - ",SUM(C$20:C52))</f>
        <v xml:space="preserve"> - </v>
      </c>
      <c r="E52" s="47" t="str">
        <f aca="true" t="shared" si="5" ref="E52:E69">IF(B52=" - "," - ",P-D52)</f>
        <v xml:space="preserve"> - </v>
      </c>
      <c r="F52" s="48" t="str">
        <f t="shared" si="1"/>
        <v xml:space="preserve"> - </v>
      </c>
    </row>
    <row r="53" spans="2:6" ht="15">
      <c r="B53" s="46" t="str">
        <f aca="true" t="shared" si="6" ref="B53:B69">IF(B52=" - "," - ",IF(B52+1&gt;last," - ",B52+1))</f>
        <v xml:space="preserve"> - </v>
      </c>
      <c r="C53" s="47" t="str">
        <f t="shared" si="4"/>
        <v xml:space="preserve"> - </v>
      </c>
      <c r="D53" s="47" t="str">
        <f>IF(B53=" - "," - ",SUM(C$20:C53))</f>
        <v xml:space="preserve"> - </v>
      </c>
      <c r="E53" s="47" t="str">
        <f t="shared" si="5"/>
        <v xml:space="preserve"> - </v>
      </c>
      <c r="F53" s="48" t="str">
        <f t="shared" si="1"/>
        <v xml:space="preserve"> - </v>
      </c>
    </row>
    <row r="54" spans="2:6" ht="15">
      <c r="B54" s="46" t="str">
        <f t="shared" si="6"/>
        <v xml:space="preserve"> - </v>
      </c>
      <c r="C54" s="47" t="str">
        <f t="shared" si="4"/>
        <v xml:space="preserve"> - </v>
      </c>
      <c r="D54" s="47" t="str">
        <f>IF(B54=" - "," - ",SUM(C$20:C54))</f>
        <v xml:space="preserve"> - </v>
      </c>
      <c r="E54" s="47" t="str">
        <f t="shared" si="5"/>
        <v xml:space="preserve"> - </v>
      </c>
      <c r="F54" s="48" t="str">
        <f t="shared" si="1"/>
        <v xml:space="preserve"> - </v>
      </c>
    </row>
    <row r="55" spans="2:6" ht="15">
      <c r="B55" s="46" t="str">
        <f t="shared" si="6"/>
        <v xml:space="preserve"> - </v>
      </c>
      <c r="C55" s="47" t="str">
        <f t="shared" si="4"/>
        <v xml:space="preserve"> - </v>
      </c>
      <c r="D55" s="47" t="str">
        <f>IF(B55=" - "," - ",SUM(C$20:C55))</f>
        <v xml:space="preserve"> - </v>
      </c>
      <c r="E55" s="47" t="str">
        <f t="shared" si="5"/>
        <v xml:space="preserve"> - </v>
      </c>
      <c r="F55" s="48" t="str">
        <f t="shared" si="1"/>
        <v xml:space="preserve"> - </v>
      </c>
    </row>
    <row r="56" spans="2:6" ht="15">
      <c r="B56" s="46" t="str">
        <f t="shared" si="6"/>
        <v xml:space="preserve"> - </v>
      </c>
      <c r="C56" s="47" t="str">
        <f t="shared" si="4"/>
        <v xml:space="preserve"> - </v>
      </c>
      <c r="D56" s="47" t="str">
        <f>IF(B56=" - "," - ",SUM(C$20:C56))</f>
        <v xml:space="preserve"> - </v>
      </c>
      <c r="E56" s="47" t="str">
        <f t="shared" si="5"/>
        <v xml:space="preserve"> - </v>
      </c>
      <c r="F56" s="48" t="str">
        <f t="shared" si="1"/>
        <v xml:space="preserve"> - </v>
      </c>
    </row>
    <row r="57" spans="2:6" ht="15">
      <c r="B57" s="46" t="str">
        <f t="shared" si="6"/>
        <v xml:space="preserve"> - </v>
      </c>
      <c r="C57" s="47" t="str">
        <f t="shared" si="4"/>
        <v xml:space="preserve"> - </v>
      </c>
      <c r="D57" s="47" t="str">
        <f>IF(B57=" - "," - ",SUM(C$20:C57))</f>
        <v xml:space="preserve"> - </v>
      </c>
      <c r="E57" s="47" t="str">
        <f t="shared" si="5"/>
        <v xml:space="preserve"> - </v>
      </c>
      <c r="F57" s="48" t="str">
        <f t="shared" si="1"/>
        <v xml:space="preserve"> - </v>
      </c>
    </row>
    <row r="58" spans="2:6" ht="15">
      <c r="B58" s="46" t="str">
        <f t="shared" si="6"/>
        <v xml:space="preserve"> - </v>
      </c>
      <c r="C58" s="47" t="str">
        <f t="shared" si="4"/>
        <v xml:space="preserve"> - </v>
      </c>
      <c r="D58" s="47" t="str">
        <f>IF(B58=" - "," - ",SUM(C$20:C58))</f>
        <v xml:space="preserve"> - </v>
      </c>
      <c r="E58" s="47" t="str">
        <f t="shared" si="5"/>
        <v xml:space="preserve"> - </v>
      </c>
      <c r="F58" s="48" t="str">
        <f t="shared" si="1"/>
        <v xml:space="preserve"> - </v>
      </c>
    </row>
    <row r="59" spans="2:6" ht="15">
      <c r="B59" s="46" t="str">
        <f t="shared" si="6"/>
        <v xml:space="preserve"> - </v>
      </c>
      <c r="C59" s="47" t="str">
        <f t="shared" si="4"/>
        <v xml:space="preserve"> - </v>
      </c>
      <c r="D59" s="47" t="str">
        <f>IF(B59=" - "," - ",SUM(C$20:C59))</f>
        <v xml:space="preserve"> - </v>
      </c>
      <c r="E59" s="47" t="str">
        <f t="shared" si="5"/>
        <v xml:space="preserve"> - </v>
      </c>
      <c r="F59" s="48" t="str">
        <f t="shared" si="1"/>
        <v xml:space="preserve"> - </v>
      </c>
    </row>
    <row r="60" spans="2:6" ht="15">
      <c r="B60" s="46" t="str">
        <f t="shared" si="6"/>
        <v xml:space="preserve"> - </v>
      </c>
      <c r="C60" s="47" t="str">
        <f t="shared" si="4"/>
        <v xml:space="preserve"> - </v>
      </c>
      <c r="D60" s="47" t="str">
        <f>IF(B60=" - "," - ",SUM(C$20:C60))</f>
        <v xml:space="preserve"> - </v>
      </c>
      <c r="E60" s="47" t="str">
        <f t="shared" si="5"/>
        <v xml:space="preserve"> - </v>
      </c>
      <c r="F60" s="48" t="str">
        <f t="shared" si="1"/>
        <v xml:space="preserve"> - </v>
      </c>
    </row>
    <row r="61" spans="2:6" ht="15">
      <c r="B61" s="46" t="str">
        <f t="shared" si="6"/>
        <v xml:space="preserve"> - </v>
      </c>
      <c r="C61" s="47" t="str">
        <f t="shared" si="4"/>
        <v xml:space="preserve"> - </v>
      </c>
      <c r="D61" s="47" t="str">
        <f>IF(B61=" - "," - ",SUM(C$20:C61))</f>
        <v xml:space="preserve"> - </v>
      </c>
      <c r="E61" s="47" t="str">
        <f t="shared" si="5"/>
        <v xml:space="preserve"> - </v>
      </c>
      <c r="F61" s="48" t="str">
        <f t="shared" si="1"/>
        <v xml:space="preserve"> - </v>
      </c>
    </row>
    <row r="62" spans="2:6" ht="15">
      <c r="B62" s="46" t="str">
        <f t="shared" si="6"/>
        <v xml:space="preserve"> - </v>
      </c>
      <c r="C62" s="47" t="str">
        <f t="shared" si="4"/>
        <v xml:space="preserve"> - </v>
      </c>
      <c r="D62" s="47" t="str">
        <f>IF(B62=" - "," - ",SUM(C$20:C62))</f>
        <v xml:space="preserve"> - </v>
      </c>
      <c r="E62" s="47" t="str">
        <f t="shared" si="5"/>
        <v xml:space="preserve"> - </v>
      </c>
      <c r="F62" s="48" t="str">
        <f t="shared" si="1"/>
        <v xml:space="preserve"> - </v>
      </c>
    </row>
    <row r="63" spans="2:6" ht="15">
      <c r="B63" s="46" t="str">
        <f t="shared" si="6"/>
        <v xml:space="preserve"> - </v>
      </c>
      <c r="C63" s="47" t="str">
        <f t="shared" si="4"/>
        <v xml:space="preserve"> - </v>
      </c>
      <c r="D63" s="47" t="str">
        <f>IF(B63=" - "," - ",SUM(C$20:C63))</f>
        <v xml:space="preserve"> - </v>
      </c>
      <c r="E63" s="47" t="str">
        <f t="shared" si="5"/>
        <v xml:space="preserve"> - </v>
      </c>
      <c r="F63" s="48" t="str">
        <f t="shared" si="1"/>
        <v xml:space="preserve"> - </v>
      </c>
    </row>
    <row r="64" spans="2:6" ht="15">
      <c r="B64" s="46" t="str">
        <f t="shared" si="6"/>
        <v xml:space="preserve"> - </v>
      </c>
      <c r="C64" s="47" t="str">
        <f t="shared" si="4"/>
        <v xml:space="preserve"> - </v>
      </c>
      <c r="D64" s="47" t="str">
        <f>IF(B64=" - "," - ",SUM(C$20:C64))</f>
        <v xml:space="preserve"> - </v>
      </c>
      <c r="E64" s="47" t="str">
        <f t="shared" si="5"/>
        <v xml:space="preserve"> - </v>
      </c>
      <c r="F64" s="48" t="str">
        <f t="shared" si="1"/>
        <v xml:space="preserve"> - </v>
      </c>
    </row>
    <row r="65" spans="2:6" ht="15">
      <c r="B65" s="46" t="str">
        <f t="shared" si="6"/>
        <v xml:space="preserve"> - </v>
      </c>
      <c r="C65" s="47" t="str">
        <f t="shared" si="4"/>
        <v xml:space="preserve"> - </v>
      </c>
      <c r="D65" s="47" t="str">
        <f>IF(B65=" - "," - ",SUM(C$20:C65))</f>
        <v xml:space="preserve"> - </v>
      </c>
      <c r="E65" s="47" t="str">
        <f t="shared" si="5"/>
        <v xml:space="preserve"> - </v>
      </c>
      <c r="F65" s="48" t="str">
        <f t="shared" si="1"/>
        <v xml:space="preserve"> - </v>
      </c>
    </row>
    <row r="66" spans="2:6" ht="15">
      <c r="B66" s="46" t="str">
        <f t="shared" si="6"/>
        <v xml:space="preserve"> - </v>
      </c>
      <c r="C66" s="47" t="str">
        <f t="shared" si="4"/>
        <v xml:space="preserve"> - </v>
      </c>
      <c r="D66" s="47" t="str">
        <f>IF(B66=" - "," - ",SUM(C$20:C66))</f>
        <v xml:space="preserve"> - </v>
      </c>
      <c r="E66" s="47" t="str">
        <f t="shared" si="5"/>
        <v xml:space="preserve"> - </v>
      </c>
      <c r="F66" s="48" t="str">
        <f t="shared" si="1"/>
        <v xml:space="preserve"> - </v>
      </c>
    </row>
    <row r="67" spans="2:6" ht="15">
      <c r="B67" s="46" t="str">
        <f t="shared" si="6"/>
        <v xml:space="preserve"> - </v>
      </c>
      <c r="C67" s="47" t="str">
        <f t="shared" si="4"/>
        <v xml:space="preserve"> - </v>
      </c>
      <c r="D67" s="47" t="str">
        <f>IF(B67=" - "," - ",SUM(C$20:C67))</f>
        <v xml:space="preserve"> - </v>
      </c>
      <c r="E67" s="47" t="str">
        <f t="shared" si="5"/>
        <v xml:space="preserve"> - </v>
      </c>
      <c r="F67" s="48" t="str">
        <f t="shared" si="1"/>
        <v xml:space="preserve"> - </v>
      </c>
    </row>
    <row r="68" spans="2:6" ht="15">
      <c r="B68" s="46" t="str">
        <f t="shared" si="6"/>
        <v xml:space="preserve"> - </v>
      </c>
      <c r="C68" s="47" t="str">
        <f t="shared" si="4"/>
        <v xml:space="preserve"> - </v>
      </c>
      <c r="D68" s="47" t="str">
        <f>IF(B68=" - "," - ",SUM(C$20:C68))</f>
        <v xml:space="preserve"> - </v>
      </c>
      <c r="E68" s="47" t="str">
        <f t="shared" si="5"/>
        <v xml:space="preserve"> - </v>
      </c>
      <c r="F68" s="48" t="str">
        <f t="shared" si="1"/>
        <v xml:space="preserve"> - </v>
      </c>
    </row>
    <row r="69" spans="2:6" ht="15">
      <c r="B69" s="46" t="str">
        <f t="shared" si="6"/>
        <v xml:space="preserve"> - </v>
      </c>
      <c r="C69" s="47" t="str">
        <f t="shared" si="4"/>
        <v xml:space="preserve"> - </v>
      </c>
      <c r="D69" s="47" t="str">
        <f>IF(B69=" - "," - ",SUM(C$20:C69))</f>
        <v xml:space="preserve"> - </v>
      </c>
      <c r="E69" s="47" t="str">
        <f t="shared" si="5"/>
        <v xml:space="preserve"> - </v>
      </c>
      <c r="F69" s="48" t="str">
        <f t="shared" si="1"/>
        <v xml:space="preserve"> - </v>
      </c>
    </row>
    <row r="70" spans="2:6" ht="15">
      <c r="B70" s="49"/>
      <c r="C70" s="49"/>
      <c r="D70" s="49"/>
      <c r="E70" s="49"/>
      <c r="F70" s="49"/>
    </row>
  </sheetData>
  <sheetProtection formatCells="0" formatColumns="0" formatRows="0" insertColumns="0" insertRows="0" insertHyperlinks="0" deleteColumns="0" deleteRows="0" sort="0"/>
  <mergeCells count="2">
    <mergeCell ref="D9:F9"/>
    <mergeCell ref="D10:F10"/>
  </mergeCells>
  <conditionalFormatting sqref="D15">
    <cfRule type="expression" priority="1" dxfId="2" stopIfTrue="1">
      <formula>$D$14="Half-Year"</formula>
    </cfRule>
  </conditionalFormatting>
  <conditionalFormatting sqref="C15">
    <cfRule type="expression" priority="2" dxfId="1" stopIfTrue="1">
      <formula>$D$14="Half-Year"</formula>
    </cfRule>
  </conditionalFormatting>
  <conditionalFormatting sqref="E13">
    <cfRule type="expression" priority="3" dxfId="1" stopIfTrue="1">
      <formula>$D$13="SL"</formula>
    </cfRule>
  </conditionalFormatting>
  <conditionalFormatting sqref="F13">
    <cfRule type="expression" priority="4" dxfId="2" stopIfTrue="1">
      <formula>$D$13="SL"</formula>
    </cfRule>
  </conditionalFormatting>
  <dataValidations count="2" disablePrompts="1">
    <dataValidation type="list" allowBlank="1" showInputMessage="1" showErrorMessage="1" sqref="D14">
      <formula1>"Half-Year, Mid-Quarter, Mid-Month"</formula1>
    </dataValidation>
    <dataValidation type="list" allowBlank="1" showInputMessage="1" showErrorMessage="1" sqref="D13">
      <formula1>"SL, DB-SL"</formula1>
    </dataValidation>
  </dataValidations>
  <printOptions horizontalCentered="1"/>
  <pageMargins left="0.5" right="0.5" top="0.5" bottom="0.5" header="0.5" footer="0.25"/>
  <pageSetup fitToHeight="0" fitToWidth="1"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abSelected="1" workbookViewId="0" topLeftCell="A1">
      <selection activeCell="K15" sqref="K15"/>
    </sheetView>
  </sheetViews>
  <sheetFormatPr defaultColWidth="9.140625" defaultRowHeight="12.75"/>
  <cols>
    <col min="1" max="1" width="6.7109375" style="2" customWidth="1"/>
    <col min="2" max="2" width="12.00390625" style="2" bestFit="1" customWidth="1"/>
    <col min="3" max="5" width="12.140625" style="2" customWidth="1"/>
    <col min="6" max="6" width="13.00390625" style="2" customWidth="1"/>
    <col min="7" max="8" width="12.140625" style="2" customWidth="1"/>
    <col min="9" max="9" width="8.00390625" style="2" customWidth="1"/>
    <col min="10" max="10" width="14.7109375" style="2" customWidth="1"/>
    <col min="11" max="16384" width="9.140625" style="2" customWidth="1"/>
  </cols>
  <sheetData>
    <row r="1" spans="1:9" ht="26.25">
      <c r="A1" s="23" t="s">
        <v>9</v>
      </c>
      <c r="E1" s="3"/>
      <c r="F1" s="3"/>
      <c r="G1" s="3"/>
      <c r="H1" s="3"/>
      <c r="I1" s="3"/>
    </row>
    <row r="2" spans="1:10" ht="120.75" customHeight="1">
      <c r="A2" s="11"/>
      <c r="B2" s="5"/>
      <c r="C2" s="5"/>
      <c r="D2" s="5"/>
      <c r="E2" s="1"/>
      <c r="F2" s="1"/>
      <c r="G2" s="1"/>
      <c r="H2" s="1"/>
      <c r="I2" s="1"/>
      <c r="J2" s="21"/>
    </row>
    <row r="3" spans="1:10" ht="12.75" hidden="1">
      <c r="A3" s="8"/>
      <c r="B3" s="4"/>
      <c r="C3" s="4"/>
      <c r="D3" s="4"/>
      <c r="E3" s="4"/>
      <c r="F3" s="4"/>
      <c r="G3" s="4"/>
      <c r="H3" s="4"/>
      <c r="I3" s="4"/>
      <c r="J3" s="18"/>
    </row>
    <row r="4" spans="1:10" ht="12.75" hidden="1">
      <c r="A4" s="8"/>
      <c r="B4" s="4"/>
      <c r="C4" s="4"/>
      <c r="D4" s="4"/>
      <c r="E4" s="4"/>
      <c r="F4" s="4"/>
      <c r="G4" s="4"/>
      <c r="H4" s="4"/>
      <c r="I4" s="4"/>
      <c r="J4" s="4"/>
    </row>
    <row r="5" spans="1:10" ht="12.75" hidden="1">
      <c r="A5" s="8"/>
      <c r="B5" s="4"/>
      <c r="C5" s="4"/>
      <c r="D5" s="4"/>
      <c r="E5" s="4"/>
      <c r="F5" s="4"/>
      <c r="G5" s="4"/>
      <c r="H5" s="4"/>
      <c r="I5" s="4"/>
      <c r="J5" s="4"/>
    </row>
    <row r="6" spans="1:10" ht="12.75" hidden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52" t="s">
        <v>30</v>
      </c>
      <c r="B7" s="53"/>
      <c r="C7" s="54"/>
      <c r="D7" s="55"/>
      <c r="E7" s="56"/>
      <c r="F7" s="56"/>
      <c r="G7" s="56"/>
      <c r="H7" s="56"/>
      <c r="I7" s="4"/>
      <c r="J7" s="4"/>
    </row>
    <row r="8" spans="1:9" ht="14.25">
      <c r="A8" s="13"/>
      <c r="B8" s="13"/>
      <c r="C8" s="19" t="s">
        <v>5</v>
      </c>
      <c r="D8" s="31"/>
      <c r="E8" s="32"/>
      <c r="F8" s="33"/>
      <c r="G8" s="14"/>
      <c r="H8" s="4"/>
      <c r="I8" s="4"/>
    </row>
    <row r="9" spans="1:9" ht="14.25">
      <c r="A9" s="13"/>
      <c r="B9" s="13"/>
      <c r="C9" s="19" t="s">
        <v>14</v>
      </c>
      <c r="D9" s="31"/>
      <c r="E9" s="32"/>
      <c r="F9" s="33"/>
      <c r="G9" s="14"/>
      <c r="H9" s="4"/>
      <c r="I9" s="4"/>
    </row>
    <row r="10" spans="1:9" ht="14.25">
      <c r="A10" s="15"/>
      <c r="B10" s="15"/>
      <c r="C10" s="19" t="s">
        <v>27</v>
      </c>
      <c r="D10" s="34">
        <v>7500</v>
      </c>
      <c r="E10" s="4"/>
      <c r="F10" s="10"/>
      <c r="G10" s="13"/>
      <c r="H10" s="4"/>
      <c r="I10" s="4"/>
    </row>
    <row r="11" spans="1:14" ht="14.25">
      <c r="A11" s="15"/>
      <c r="B11" s="15"/>
      <c r="C11" s="19" t="s">
        <v>12</v>
      </c>
      <c r="D11" s="34">
        <v>7</v>
      </c>
      <c r="E11" s="4"/>
      <c r="F11" s="13"/>
      <c r="G11" s="13"/>
      <c r="H11" s="4"/>
      <c r="I11" s="4"/>
      <c r="N11"/>
    </row>
    <row r="12" spans="1:9" ht="14.25">
      <c r="A12" s="15"/>
      <c r="B12" s="15"/>
      <c r="C12" s="19" t="s">
        <v>6</v>
      </c>
      <c r="D12" s="35" t="s">
        <v>29</v>
      </c>
      <c r="E12" s="7" t="s">
        <v>8</v>
      </c>
      <c r="F12" s="22">
        <v>2</v>
      </c>
      <c r="H12" s="4"/>
      <c r="I12" s="4"/>
    </row>
    <row r="13" spans="1:9" ht="14.25">
      <c r="A13" s="13"/>
      <c r="B13" s="13"/>
      <c r="C13" s="19" t="s">
        <v>10</v>
      </c>
      <c r="D13" s="35" t="s">
        <v>11</v>
      </c>
      <c r="E13" s="4"/>
      <c r="F13" s="13"/>
      <c r="G13" s="13"/>
      <c r="H13" s="4"/>
      <c r="I13" s="4"/>
    </row>
    <row r="14" spans="1:9" ht="14.25">
      <c r="A14" s="13"/>
      <c r="B14" s="13"/>
      <c r="C14" s="19" t="str">
        <f>"Placed in Service "&amp;IF(D13="Mid-Quarter","Quarter",IF(D13="Mid-Month","Month",""))</f>
        <v xml:space="preserve">Placed in Service </v>
      </c>
      <c r="D14" s="34">
        <v>1</v>
      </c>
      <c r="E14" s="4"/>
      <c r="F14" s="10"/>
      <c r="G14" s="13"/>
      <c r="H14" s="4"/>
      <c r="I14" s="4"/>
    </row>
    <row r="15" spans="1:9" ht="14.25">
      <c r="A15" s="13"/>
      <c r="B15" s="13"/>
      <c r="C15" s="19" t="s">
        <v>15</v>
      </c>
      <c r="D15" s="7">
        <f>IF(conv="Half-Year",ROUNDUP(n+0.5,0),IF(conv="Mid-Quarter",ROUNDUP(n+Q/4,0),IF(conv="Mid-Month",ROUNDUP(n+m/12,0),"n/a")))</f>
        <v>8</v>
      </c>
      <c r="E15" s="4"/>
      <c r="F15" s="10"/>
      <c r="G15" s="15"/>
      <c r="H15" s="4"/>
      <c r="I15" s="4"/>
    </row>
    <row r="16" spans="1:9" ht="14.25">
      <c r="A16" s="13"/>
      <c r="B16" s="13"/>
      <c r="C16" s="19" t="s">
        <v>20</v>
      </c>
      <c r="D16" s="16">
        <f>IF(conv="Half-Year",0.5,IF(conv="Mid-Quarter",1-Q/4+0.125,IF(conv="Mid-Month",1-m/12+1/24,"n/a")))</f>
        <v>0.5</v>
      </c>
      <c r="E16" s="4"/>
      <c r="F16" s="15"/>
      <c r="G16" s="13"/>
      <c r="H16" s="4"/>
      <c r="I16" s="4"/>
    </row>
    <row r="17" spans="1:10" ht="15">
      <c r="A17" s="4"/>
      <c r="B17" s="4"/>
      <c r="C17" s="4"/>
      <c r="D17" s="4"/>
      <c r="E17" s="6"/>
      <c r="F17" s="4"/>
      <c r="G17" s="4"/>
      <c r="H17" s="7"/>
      <c r="I17" s="4"/>
      <c r="J17" s="4"/>
    </row>
    <row r="18" spans="1:10" ht="18">
      <c r="A18" s="9" t="s">
        <v>0</v>
      </c>
      <c r="B18" s="9"/>
      <c r="C18" s="9"/>
      <c r="D18" s="9"/>
      <c r="E18" s="4"/>
      <c r="F18" s="4"/>
      <c r="G18" s="4"/>
      <c r="H18" s="20" t="s">
        <v>32</v>
      </c>
      <c r="I18" s="4"/>
      <c r="J18" s="4"/>
    </row>
    <row r="19" spans="1:10" ht="14.25">
      <c r="A19" s="57" t="s">
        <v>1</v>
      </c>
      <c r="B19" s="57" t="s">
        <v>17</v>
      </c>
      <c r="C19" s="58" t="s">
        <v>16</v>
      </c>
      <c r="D19" s="58" t="s">
        <v>19</v>
      </c>
      <c r="E19" s="58" t="s">
        <v>21</v>
      </c>
      <c r="F19" s="58" t="s">
        <v>24</v>
      </c>
      <c r="G19" s="58" t="s">
        <v>26</v>
      </c>
      <c r="H19" s="58" t="s">
        <v>18</v>
      </c>
      <c r="I19" s="4"/>
      <c r="J19" s="4"/>
    </row>
    <row r="20" spans="1:10" ht="15">
      <c r="A20" s="46">
        <v>1</v>
      </c>
      <c r="B20" s="59"/>
      <c r="C20" s="47">
        <f>P</f>
        <v>7500</v>
      </c>
      <c r="D20" s="47">
        <f aca="true" t="shared" si="0" ref="D20:D51">IF(A20=" - "," - ",IF(A20=last,C20*100%,IF(A20=1,ROUND(C20*1/n*$D$16,2),ROUND(C20*1/(n-(A20-1)+(1-$D$16)),2))))</f>
        <v>535.71</v>
      </c>
      <c r="E20" s="47">
        <f aca="true" t="shared" si="1" ref="E20:E51">IF(A20=" - "," - ",IF(method="SL",0,IF(A20=last,C20*100%,ROUND(C20*$F$12/n*IF(conv="Half-Year",MIN(n,A20-0.5)-MAX(0,A20-1.5),MIN(n,A20-Q/4+0.125)-MAX(0,A20-1-Q/4+0.125)),2))))</f>
        <v>0</v>
      </c>
      <c r="F20" s="47">
        <f aca="true" t="shared" si="2" ref="F20:F51">IF(A20=" - "," - ",IF(method="SL",D20,MAX(D20,E20)))</f>
        <v>535.71</v>
      </c>
      <c r="G20" s="47">
        <f>IF(A20=" - "," - ",SUM(F$20:F20))</f>
        <v>535.71</v>
      </c>
      <c r="H20" s="47">
        <f aca="true" t="shared" si="3" ref="H20:H51">IF(A20=" - "," - ",P-G20)</f>
        <v>6964.29</v>
      </c>
      <c r="I20" s="4"/>
      <c r="J20" s="4"/>
    </row>
    <row r="21" spans="1:10" ht="15">
      <c r="A21" s="46">
        <f aca="true" t="shared" si="4" ref="A21:A69">IF(A20=" - "," - ",IF(A20+1&gt;last," - ",A20+1))</f>
        <v>2</v>
      </c>
      <c r="B21" s="60">
        <v>500</v>
      </c>
      <c r="C21" s="47">
        <f>IF(A21=" - "," - ",H20+B21)</f>
        <v>7464.29</v>
      </c>
      <c r="D21" s="47">
        <f t="shared" si="0"/>
        <v>1148.35</v>
      </c>
      <c r="E21" s="47">
        <f t="shared" si="1"/>
        <v>0</v>
      </c>
      <c r="F21" s="47">
        <f t="shared" si="2"/>
        <v>1148.35</v>
      </c>
      <c r="G21" s="47">
        <f>IF(A21=" - "," - ",SUM(F$20:F21))</f>
        <v>1684.06</v>
      </c>
      <c r="H21" s="47">
        <f t="shared" si="3"/>
        <v>5815.9400000000005</v>
      </c>
      <c r="I21" s="4"/>
      <c r="J21" s="4"/>
    </row>
    <row r="22" spans="1:10" ht="15">
      <c r="A22" s="46">
        <f t="shared" si="4"/>
        <v>3</v>
      </c>
      <c r="B22" s="60"/>
      <c r="C22" s="47">
        <f aca="true" t="shared" si="5" ref="C22:C69">IF(A22=" - "," - ",H21+B22)</f>
        <v>5815.9400000000005</v>
      </c>
      <c r="D22" s="47">
        <f t="shared" si="0"/>
        <v>1057.44</v>
      </c>
      <c r="E22" s="47">
        <f t="shared" si="1"/>
        <v>0</v>
      </c>
      <c r="F22" s="47">
        <f t="shared" si="2"/>
        <v>1057.44</v>
      </c>
      <c r="G22" s="47">
        <f>IF(A22=" - "," - ",SUM(F$20:F22))</f>
        <v>2741.5</v>
      </c>
      <c r="H22" s="47">
        <f t="shared" si="3"/>
        <v>4758.5</v>
      </c>
      <c r="I22" s="4"/>
      <c r="J22" s="4"/>
    </row>
    <row r="23" spans="1:8" ht="15">
      <c r="A23" s="46">
        <f t="shared" si="4"/>
        <v>4</v>
      </c>
      <c r="B23" s="61"/>
      <c r="C23" s="47">
        <f t="shared" si="5"/>
        <v>4758.5</v>
      </c>
      <c r="D23" s="47">
        <f t="shared" si="0"/>
        <v>1057.44</v>
      </c>
      <c r="E23" s="47">
        <f t="shared" si="1"/>
        <v>0</v>
      </c>
      <c r="F23" s="47">
        <f t="shared" si="2"/>
        <v>1057.44</v>
      </c>
      <c r="G23" s="47">
        <f>IF(A23=" - "," - ",SUM(F$20:F23))</f>
        <v>3798.94</v>
      </c>
      <c r="H23" s="47">
        <f t="shared" si="3"/>
        <v>3701.06</v>
      </c>
    </row>
    <row r="24" spans="1:8" ht="15">
      <c r="A24" s="46">
        <f t="shared" si="4"/>
        <v>5</v>
      </c>
      <c r="B24" s="61"/>
      <c r="C24" s="47">
        <f t="shared" si="5"/>
        <v>3701.06</v>
      </c>
      <c r="D24" s="47">
        <f t="shared" si="0"/>
        <v>1057.45</v>
      </c>
      <c r="E24" s="47">
        <f t="shared" si="1"/>
        <v>0</v>
      </c>
      <c r="F24" s="47">
        <f t="shared" si="2"/>
        <v>1057.45</v>
      </c>
      <c r="G24" s="47">
        <f>IF(A24=" - "," - ",SUM(F$20:F24))</f>
        <v>4856.39</v>
      </c>
      <c r="H24" s="47">
        <f t="shared" si="3"/>
        <v>2643.6099999999997</v>
      </c>
    </row>
    <row r="25" spans="1:8" ht="15">
      <c r="A25" s="46">
        <f t="shared" si="4"/>
        <v>6</v>
      </c>
      <c r="B25" s="61"/>
      <c r="C25" s="47">
        <f t="shared" si="5"/>
        <v>2643.6099999999997</v>
      </c>
      <c r="D25" s="47">
        <f t="shared" si="0"/>
        <v>1057.44</v>
      </c>
      <c r="E25" s="47">
        <f t="shared" si="1"/>
        <v>0</v>
      </c>
      <c r="F25" s="47">
        <f t="shared" si="2"/>
        <v>1057.44</v>
      </c>
      <c r="G25" s="47">
        <f>IF(A25=" - "," - ",SUM(F$20:F25))</f>
        <v>5913.83</v>
      </c>
      <c r="H25" s="47">
        <f t="shared" si="3"/>
        <v>1586.17</v>
      </c>
    </row>
    <row r="26" spans="1:8" ht="15">
      <c r="A26" s="46">
        <f t="shared" si="4"/>
        <v>7</v>
      </c>
      <c r="B26" s="61"/>
      <c r="C26" s="47">
        <f t="shared" si="5"/>
        <v>1586.17</v>
      </c>
      <c r="D26" s="47">
        <f t="shared" si="0"/>
        <v>1057.45</v>
      </c>
      <c r="E26" s="47">
        <f t="shared" si="1"/>
        <v>0</v>
      </c>
      <c r="F26" s="47">
        <f t="shared" si="2"/>
        <v>1057.45</v>
      </c>
      <c r="G26" s="47">
        <f>IF(A26=" - "," - ",SUM(F$20:F26))</f>
        <v>6971.28</v>
      </c>
      <c r="H26" s="47">
        <f t="shared" si="3"/>
        <v>528.7200000000003</v>
      </c>
    </row>
    <row r="27" spans="1:8" ht="15">
      <c r="A27" s="46">
        <f t="shared" si="4"/>
        <v>8</v>
      </c>
      <c r="B27" s="61"/>
      <c r="C27" s="47">
        <f t="shared" si="5"/>
        <v>528.7200000000003</v>
      </c>
      <c r="D27" s="47">
        <f t="shared" si="0"/>
        <v>528.7200000000003</v>
      </c>
      <c r="E27" s="47">
        <f t="shared" si="1"/>
        <v>0</v>
      </c>
      <c r="F27" s="47">
        <f t="shared" si="2"/>
        <v>528.7200000000003</v>
      </c>
      <c r="G27" s="47">
        <f>IF(A27=" - "," - ",SUM(F$20:F27))</f>
        <v>7500</v>
      </c>
      <c r="H27" s="47">
        <f t="shared" si="3"/>
        <v>0</v>
      </c>
    </row>
    <row r="28" spans="1:8" ht="15">
      <c r="A28" s="46" t="str">
        <f t="shared" si="4"/>
        <v xml:space="preserve"> - </v>
      </c>
      <c r="B28" s="61"/>
      <c r="C28" s="47" t="str">
        <f t="shared" si="5"/>
        <v xml:space="preserve"> - </v>
      </c>
      <c r="D28" s="47" t="str">
        <f t="shared" si="0"/>
        <v xml:space="preserve"> - </v>
      </c>
      <c r="E28" s="47" t="str">
        <f t="shared" si="1"/>
        <v xml:space="preserve"> - </v>
      </c>
      <c r="F28" s="47" t="str">
        <f t="shared" si="2"/>
        <v xml:space="preserve"> - </v>
      </c>
      <c r="G28" s="47" t="str">
        <f>IF(A28=" - "," - ",SUM(F$20:F28))</f>
        <v xml:space="preserve"> - </v>
      </c>
      <c r="H28" s="47" t="str">
        <f t="shared" si="3"/>
        <v xml:space="preserve"> - </v>
      </c>
    </row>
    <row r="29" spans="1:8" ht="15">
      <c r="A29" s="46" t="str">
        <f t="shared" si="4"/>
        <v xml:space="preserve"> - </v>
      </c>
      <c r="B29" s="61"/>
      <c r="C29" s="47" t="str">
        <f t="shared" si="5"/>
        <v xml:space="preserve"> - </v>
      </c>
      <c r="D29" s="47" t="str">
        <f t="shared" si="0"/>
        <v xml:space="preserve"> - </v>
      </c>
      <c r="E29" s="47" t="str">
        <f t="shared" si="1"/>
        <v xml:space="preserve"> - </v>
      </c>
      <c r="F29" s="47" t="str">
        <f t="shared" si="2"/>
        <v xml:space="preserve"> - </v>
      </c>
      <c r="G29" s="47" t="str">
        <f>IF(A29=" - "," - ",SUM(F$20:F29))</f>
        <v xml:space="preserve"> - </v>
      </c>
      <c r="H29" s="47" t="str">
        <f t="shared" si="3"/>
        <v xml:space="preserve"> - </v>
      </c>
    </row>
    <row r="30" spans="1:8" ht="15">
      <c r="A30" s="46" t="str">
        <f t="shared" si="4"/>
        <v xml:space="preserve"> - </v>
      </c>
      <c r="B30" s="61"/>
      <c r="C30" s="47" t="str">
        <f t="shared" si="5"/>
        <v xml:space="preserve"> - </v>
      </c>
      <c r="D30" s="47" t="str">
        <f t="shared" si="0"/>
        <v xml:space="preserve"> - </v>
      </c>
      <c r="E30" s="47" t="str">
        <f t="shared" si="1"/>
        <v xml:space="preserve"> - </v>
      </c>
      <c r="F30" s="47" t="str">
        <f t="shared" si="2"/>
        <v xml:space="preserve"> - </v>
      </c>
      <c r="G30" s="47" t="str">
        <f>IF(A30=" - "," - ",SUM(F$20:F30))</f>
        <v xml:space="preserve"> - </v>
      </c>
      <c r="H30" s="47" t="str">
        <f t="shared" si="3"/>
        <v xml:space="preserve"> - </v>
      </c>
    </row>
    <row r="31" spans="1:8" ht="15">
      <c r="A31" s="46" t="str">
        <f t="shared" si="4"/>
        <v xml:space="preserve"> - </v>
      </c>
      <c r="B31" s="61"/>
      <c r="C31" s="47" t="str">
        <f t="shared" si="5"/>
        <v xml:space="preserve"> - </v>
      </c>
      <c r="D31" s="47" t="str">
        <f t="shared" si="0"/>
        <v xml:space="preserve"> - </v>
      </c>
      <c r="E31" s="47" t="str">
        <f t="shared" si="1"/>
        <v xml:space="preserve"> - </v>
      </c>
      <c r="F31" s="47" t="str">
        <f t="shared" si="2"/>
        <v xml:space="preserve"> - </v>
      </c>
      <c r="G31" s="47" t="str">
        <f>IF(A31=" - "," - ",SUM(F$20:F31))</f>
        <v xml:space="preserve"> - </v>
      </c>
      <c r="H31" s="47" t="str">
        <f t="shared" si="3"/>
        <v xml:space="preserve"> - </v>
      </c>
    </row>
    <row r="32" spans="1:8" ht="15">
      <c r="A32" s="46" t="str">
        <f t="shared" si="4"/>
        <v xml:space="preserve"> - </v>
      </c>
      <c r="B32" s="61"/>
      <c r="C32" s="47" t="str">
        <f t="shared" si="5"/>
        <v xml:space="preserve"> - </v>
      </c>
      <c r="D32" s="47" t="str">
        <f t="shared" si="0"/>
        <v xml:space="preserve"> - </v>
      </c>
      <c r="E32" s="47" t="str">
        <f t="shared" si="1"/>
        <v xml:space="preserve"> - </v>
      </c>
      <c r="F32" s="47" t="str">
        <f t="shared" si="2"/>
        <v xml:space="preserve"> - </v>
      </c>
      <c r="G32" s="47" t="str">
        <f>IF(A32=" - "," - ",SUM(F$20:F32))</f>
        <v xml:space="preserve"> - </v>
      </c>
      <c r="H32" s="47" t="str">
        <f t="shared" si="3"/>
        <v xml:space="preserve"> - </v>
      </c>
    </row>
    <row r="33" spans="1:8" ht="15">
      <c r="A33" s="46" t="str">
        <f t="shared" si="4"/>
        <v xml:space="preserve"> - </v>
      </c>
      <c r="B33" s="61"/>
      <c r="C33" s="47" t="str">
        <f t="shared" si="5"/>
        <v xml:space="preserve"> - </v>
      </c>
      <c r="D33" s="47" t="str">
        <f t="shared" si="0"/>
        <v xml:space="preserve"> - </v>
      </c>
      <c r="E33" s="47" t="str">
        <f t="shared" si="1"/>
        <v xml:space="preserve"> - </v>
      </c>
      <c r="F33" s="47" t="str">
        <f t="shared" si="2"/>
        <v xml:space="preserve"> - </v>
      </c>
      <c r="G33" s="47" t="str">
        <f>IF(A33=" - "," - ",SUM(F$20:F33))</f>
        <v xml:space="preserve"> - </v>
      </c>
      <c r="H33" s="47" t="str">
        <f t="shared" si="3"/>
        <v xml:space="preserve"> - </v>
      </c>
    </row>
    <row r="34" spans="1:8" ht="15">
      <c r="A34" s="46" t="str">
        <f t="shared" si="4"/>
        <v xml:space="preserve"> - </v>
      </c>
      <c r="B34" s="61"/>
      <c r="C34" s="47" t="str">
        <f t="shared" si="5"/>
        <v xml:space="preserve"> - </v>
      </c>
      <c r="D34" s="47" t="str">
        <f t="shared" si="0"/>
        <v xml:space="preserve"> - </v>
      </c>
      <c r="E34" s="47" t="str">
        <f t="shared" si="1"/>
        <v xml:space="preserve"> - </v>
      </c>
      <c r="F34" s="47" t="str">
        <f t="shared" si="2"/>
        <v xml:space="preserve"> - </v>
      </c>
      <c r="G34" s="47" t="str">
        <f>IF(A34=" - "," - ",SUM(F$20:F34))</f>
        <v xml:space="preserve"> - </v>
      </c>
      <c r="H34" s="47" t="str">
        <f t="shared" si="3"/>
        <v xml:space="preserve"> - </v>
      </c>
    </row>
    <row r="35" spans="1:8" ht="15">
      <c r="A35" s="46" t="str">
        <f t="shared" si="4"/>
        <v xml:space="preserve"> - </v>
      </c>
      <c r="B35" s="61"/>
      <c r="C35" s="47" t="str">
        <f t="shared" si="5"/>
        <v xml:space="preserve"> - </v>
      </c>
      <c r="D35" s="47" t="str">
        <f t="shared" si="0"/>
        <v xml:space="preserve"> - </v>
      </c>
      <c r="E35" s="47" t="str">
        <f t="shared" si="1"/>
        <v xml:space="preserve"> - </v>
      </c>
      <c r="F35" s="47" t="str">
        <f t="shared" si="2"/>
        <v xml:space="preserve"> - </v>
      </c>
      <c r="G35" s="47" t="str">
        <f>IF(A35=" - "," - ",SUM(F$20:F35))</f>
        <v xml:space="preserve"> - </v>
      </c>
      <c r="H35" s="47" t="str">
        <f t="shared" si="3"/>
        <v xml:space="preserve"> - </v>
      </c>
    </row>
    <row r="36" spans="1:8" ht="15">
      <c r="A36" s="46" t="str">
        <f t="shared" si="4"/>
        <v xml:space="preserve"> - </v>
      </c>
      <c r="B36" s="61"/>
      <c r="C36" s="47" t="str">
        <f t="shared" si="5"/>
        <v xml:space="preserve"> - </v>
      </c>
      <c r="D36" s="47" t="str">
        <f t="shared" si="0"/>
        <v xml:space="preserve"> - </v>
      </c>
      <c r="E36" s="47" t="str">
        <f t="shared" si="1"/>
        <v xml:space="preserve"> - </v>
      </c>
      <c r="F36" s="47" t="str">
        <f t="shared" si="2"/>
        <v xml:space="preserve"> - </v>
      </c>
      <c r="G36" s="47" t="str">
        <f>IF(A36=" - "," - ",SUM(F$20:F36))</f>
        <v xml:space="preserve"> - </v>
      </c>
      <c r="H36" s="47" t="str">
        <f t="shared" si="3"/>
        <v xml:space="preserve"> - </v>
      </c>
    </row>
    <row r="37" spans="1:8" ht="15">
      <c r="A37" s="46" t="str">
        <f t="shared" si="4"/>
        <v xml:space="preserve"> - </v>
      </c>
      <c r="B37" s="61"/>
      <c r="C37" s="47" t="str">
        <f t="shared" si="5"/>
        <v xml:space="preserve"> - </v>
      </c>
      <c r="D37" s="47" t="str">
        <f t="shared" si="0"/>
        <v xml:space="preserve"> - </v>
      </c>
      <c r="E37" s="47" t="str">
        <f t="shared" si="1"/>
        <v xml:space="preserve"> - </v>
      </c>
      <c r="F37" s="47" t="str">
        <f t="shared" si="2"/>
        <v xml:space="preserve"> - </v>
      </c>
      <c r="G37" s="47" t="str">
        <f>IF(A37=" - "," - ",SUM(F$20:F37))</f>
        <v xml:space="preserve"> - </v>
      </c>
      <c r="H37" s="47" t="str">
        <f t="shared" si="3"/>
        <v xml:space="preserve"> - </v>
      </c>
    </row>
    <row r="38" spans="1:8" ht="15">
      <c r="A38" s="46" t="str">
        <f t="shared" si="4"/>
        <v xml:space="preserve"> - </v>
      </c>
      <c r="B38" s="61"/>
      <c r="C38" s="47" t="str">
        <f t="shared" si="5"/>
        <v xml:space="preserve"> - </v>
      </c>
      <c r="D38" s="47" t="str">
        <f t="shared" si="0"/>
        <v xml:space="preserve"> - </v>
      </c>
      <c r="E38" s="47" t="str">
        <f t="shared" si="1"/>
        <v xml:space="preserve"> - </v>
      </c>
      <c r="F38" s="47" t="str">
        <f t="shared" si="2"/>
        <v xml:space="preserve"> - </v>
      </c>
      <c r="G38" s="47" t="str">
        <f>IF(A38=" - "," - ",SUM(F$20:F38))</f>
        <v xml:space="preserve"> - </v>
      </c>
      <c r="H38" s="47" t="str">
        <f t="shared" si="3"/>
        <v xml:space="preserve"> - </v>
      </c>
    </row>
    <row r="39" spans="1:8" ht="15">
      <c r="A39" s="46" t="str">
        <f t="shared" si="4"/>
        <v xml:space="preserve"> - </v>
      </c>
      <c r="B39" s="61"/>
      <c r="C39" s="47" t="str">
        <f t="shared" si="5"/>
        <v xml:space="preserve"> - </v>
      </c>
      <c r="D39" s="47" t="str">
        <f t="shared" si="0"/>
        <v xml:space="preserve"> - </v>
      </c>
      <c r="E39" s="47" t="str">
        <f t="shared" si="1"/>
        <v xml:space="preserve"> - </v>
      </c>
      <c r="F39" s="47" t="str">
        <f t="shared" si="2"/>
        <v xml:space="preserve"> - </v>
      </c>
      <c r="G39" s="47" t="str">
        <f>IF(A39=" - "," - ",SUM(F$20:F39))</f>
        <v xml:space="preserve"> - </v>
      </c>
      <c r="H39" s="47" t="str">
        <f t="shared" si="3"/>
        <v xml:space="preserve"> - </v>
      </c>
    </row>
    <row r="40" spans="1:8" ht="15">
      <c r="A40" s="46" t="str">
        <f t="shared" si="4"/>
        <v xml:space="preserve"> - </v>
      </c>
      <c r="B40" s="61"/>
      <c r="C40" s="47" t="str">
        <f t="shared" si="5"/>
        <v xml:space="preserve"> - </v>
      </c>
      <c r="D40" s="47" t="str">
        <f t="shared" si="0"/>
        <v xml:space="preserve"> - </v>
      </c>
      <c r="E40" s="47" t="str">
        <f t="shared" si="1"/>
        <v xml:space="preserve"> - </v>
      </c>
      <c r="F40" s="47" t="str">
        <f t="shared" si="2"/>
        <v xml:space="preserve"> - </v>
      </c>
      <c r="G40" s="47" t="str">
        <f>IF(A40=" - "," - ",SUM(F$20:F40))</f>
        <v xml:space="preserve"> - </v>
      </c>
      <c r="H40" s="47" t="str">
        <f t="shared" si="3"/>
        <v xml:space="preserve"> - </v>
      </c>
    </row>
    <row r="41" spans="1:8" ht="15">
      <c r="A41" s="46" t="str">
        <f t="shared" si="4"/>
        <v xml:space="preserve"> - </v>
      </c>
      <c r="B41" s="61"/>
      <c r="C41" s="47" t="str">
        <f t="shared" si="5"/>
        <v xml:space="preserve"> - </v>
      </c>
      <c r="D41" s="47" t="str">
        <f t="shared" si="0"/>
        <v xml:space="preserve"> - </v>
      </c>
      <c r="E41" s="47" t="str">
        <f t="shared" si="1"/>
        <v xml:space="preserve"> - </v>
      </c>
      <c r="F41" s="47" t="str">
        <f t="shared" si="2"/>
        <v xml:space="preserve"> - </v>
      </c>
      <c r="G41" s="47" t="str">
        <f>IF(A41=" - "," - ",SUM(F$20:F41))</f>
        <v xml:space="preserve"> - </v>
      </c>
      <c r="H41" s="47" t="str">
        <f t="shared" si="3"/>
        <v xml:space="preserve"> - </v>
      </c>
    </row>
    <row r="42" spans="1:8" ht="15">
      <c r="A42" s="46" t="str">
        <f t="shared" si="4"/>
        <v xml:space="preserve"> - </v>
      </c>
      <c r="B42" s="61"/>
      <c r="C42" s="47" t="str">
        <f t="shared" si="5"/>
        <v xml:space="preserve"> - </v>
      </c>
      <c r="D42" s="47" t="str">
        <f t="shared" si="0"/>
        <v xml:space="preserve"> - </v>
      </c>
      <c r="E42" s="47" t="str">
        <f t="shared" si="1"/>
        <v xml:space="preserve"> - </v>
      </c>
      <c r="F42" s="47" t="str">
        <f t="shared" si="2"/>
        <v xml:space="preserve"> - </v>
      </c>
      <c r="G42" s="47" t="str">
        <f>IF(A42=" - "," - ",SUM(F$20:F42))</f>
        <v xml:space="preserve"> - </v>
      </c>
      <c r="H42" s="47" t="str">
        <f t="shared" si="3"/>
        <v xml:space="preserve"> - </v>
      </c>
    </row>
    <row r="43" spans="1:8" ht="15">
      <c r="A43" s="46" t="str">
        <f t="shared" si="4"/>
        <v xml:space="preserve"> - </v>
      </c>
      <c r="B43" s="61"/>
      <c r="C43" s="47" t="str">
        <f t="shared" si="5"/>
        <v xml:space="preserve"> - </v>
      </c>
      <c r="D43" s="47" t="str">
        <f t="shared" si="0"/>
        <v xml:space="preserve"> - </v>
      </c>
      <c r="E43" s="47" t="str">
        <f t="shared" si="1"/>
        <v xml:space="preserve"> - </v>
      </c>
      <c r="F43" s="47" t="str">
        <f t="shared" si="2"/>
        <v xml:space="preserve"> - </v>
      </c>
      <c r="G43" s="47" t="str">
        <f>IF(A43=" - "," - ",SUM(F$20:F43))</f>
        <v xml:space="preserve"> - </v>
      </c>
      <c r="H43" s="47" t="str">
        <f t="shared" si="3"/>
        <v xml:space="preserve"> - </v>
      </c>
    </row>
    <row r="44" spans="1:8" ht="15">
      <c r="A44" s="46" t="str">
        <f t="shared" si="4"/>
        <v xml:space="preserve"> - </v>
      </c>
      <c r="B44" s="61"/>
      <c r="C44" s="47" t="str">
        <f t="shared" si="5"/>
        <v xml:space="preserve"> - </v>
      </c>
      <c r="D44" s="47" t="str">
        <f t="shared" si="0"/>
        <v xml:space="preserve"> - </v>
      </c>
      <c r="E44" s="47" t="str">
        <f t="shared" si="1"/>
        <v xml:space="preserve"> - </v>
      </c>
      <c r="F44" s="47" t="str">
        <f t="shared" si="2"/>
        <v xml:space="preserve"> - </v>
      </c>
      <c r="G44" s="47" t="str">
        <f>IF(A44=" - "," - ",SUM(F$20:F44))</f>
        <v xml:space="preserve"> - </v>
      </c>
      <c r="H44" s="47" t="str">
        <f t="shared" si="3"/>
        <v xml:space="preserve"> - </v>
      </c>
    </row>
    <row r="45" spans="1:8" ht="15">
      <c r="A45" s="46" t="str">
        <f t="shared" si="4"/>
        <v xml:space="preserve"> - </v>
      </c>
      <c r="B45" s="61"/>
      <c r="C45" s="47" t="str">
        <f t="shared" si="5"/>
        <v xml:space="preserve"> - </v>
      </c>
      <c r="D45" s="47" t="str">
        <f t="shared" si="0"/>
        <v xml:space="preserve"> - </v>
      </c>
      <c r="E45" s="47" t="str">
        <f t="shared" si="1"/>
        <v xml:space="preserve"> - </v>
      </c>
      <c r="F45" s="47" t="str">
        <f t="shared" si="2"/>
        <v xml:space="preserve"> - </v>
      </c>
      <c r="G45" s="47" t="str">
        <f>IF(A45=" - "," - ",SUM(F$20:F45))</f>
        <v xml:space="preserve"> - </v>
      </c>
      <c r="H45" s="47" t="str">
        <f t="shared" si="3"/>
        <v xml:space="preserve"> - </v>
      </c>
    </row>
    <row r="46" spans="1:8" ht="15">
      <c r="A46" s="46" t="str">
        <f t="shared" si="4"/>
        <v xml:space="preserve"> - </v>
      </c>
      <c r="B46" s="61"/>
      <c r="C46" s="47" t="str">
        <f t="shared" si="5"/>
        <v xml:space="preserve"> - </v>
      </c>
      <c r="D46" s="47" t="str">
        <f t="shared" si="0"/>
        <v xml:space="preserve"> - </v>
      </c>
      <c r="E46" s="47" t="str">
        <f t="shared" si="1"/>
        <v xml:space="preserve"> - </v>
      </c>
      <c r="F46" s="47" t="str">
        <f t="shared" si="2"/>
        <v xml:space="preserve"> - </v>
      </c>
      <c r="G46" s="47" t="str">
        <f>IF(A46=" - "," - ",SUM(F$20:F46))</f>
        <v xml:space="preserve"> - </v>
      </c>
      <c r="H46" s="47" t="str">
        <f t="shared" si="3"/>
        <v xml:space="preserve"> - </v>
      </c>
    </row>
    <row r="47" spans="1:8" ht="15">
      <c r="A47" s="46" t="str">
        <f t="shared" si="4"/>
        <v xml:space="preserve"> - </v>
      </c>
      <c r="B47" s="61"/>
      <c r="C47" s="47" t="str">
        <f t="shared" si="5"/>
        <v xml:space="preserve"> - </v>
      </c>
      <c r="D47" s="47" t="str">
        <f t="shared" si="0"/>
        <v xml:space="preserve"> - </v>
      </c>
      <c r="E47" s="47" t="str">
        <f t="shared" si="1"/>
        <v xml:space="preserve"> - </v>
      </c>
      <c r="F47" s="47" t="str">
        <f t="shared" si="2"/>
        <v xml:space="preserve"> - </v>
      </c>
      <c r="G47" s="47" t="str">
        <f>IF(A47=" - "," - ",SUM(F$20:F47))</f>
        <v xml:space="preserve"> - </v>
      </c>
      <c r="H47" s="47" t="str">
        <f t="shared" si="3"/>
        <v xml:space="preserve"> - </v>
      </c>
    </row>
    <row r="48" spans="1:8" ht="15">
      <c r="A48" s="46" t="str">
        <f t="shared" si="4"/>
        <v xml:space="preserve"> - </v>
      </c>
      <c r="B48" s="61"/>
      <c r="C48" s="47" t="str">
        <f t="shared" si="5"/>
        <v xml:space="preserve"> - </v>
      </c>
      <c r="D48" s="47" t="str">
        <f t="shared" si="0"/>
        <v xml:space="preserve"> - </v>
      </c>
      <c r="E48" s="47" t="str">
        <f t="shared" si="1"/>
        <v xml:space="preserve"> - </v>
      </c>
      <c r="F48" s="47" t="str">
        <f t="shared" si="2"/>
        <v xml:space="preserve"> - </v>
      </c>
      <c r="G48" s="47" t="str">
        <f>IF(A48=" - "," - ",SUM(F$20:F48))</f>
        <v xml:space="preserve"> - </v>
      </c>
      <c r="H48" s="47" t="str">
        <f t="shared" si="3"/>
        <v xml:space="preserve"> - </v>
      </c>
    </row>
    <row r="49" spans="1:8" ht="15">
      <c r="A49" s="46" t="str">
        <f t="shared" si="4"/>
        <v xml:space="preserve"> - </v>
      </c>
      <c r="B49" s="61"/>
      <c r="C49" s="47" t="str">
        <f t="shared" si="5"/>
        <v xml:space="preserve"> - </v>
      </c>
      <c r="D49" s="47" t="str">
        <f t="shared" si="0"/>
        <v xml:space="preserve"> - </v>
      </c>
      <c r="E49" s="47" t="str">
        <f t="shared" si="1"/>
        <v xml:space="preserve"> - </v>
      </c>
      <c r="F49" s="47" t="str">
        <f t="shared" si="2"/>
        <v xml:space="preserve"> - </v>
      </c>
      <c r="G49" s="47" t="str">
        <f>IF(A49=" - "," - ",SUM(F$20:F49))</f>
        <v xml:space="preserve"> - </v>
      </c>
      <c r="H49" s="47" t="str">
        <f t="shared" si="3"/>
        <v xml:space="preserve"> - </v>
      </c>
    </row>
    <row r="50" spans="1:8" ht="15">
      <c r="A50" s="46" t="str">
        <f t="shared" si="4"/>
        <v xml:space="preserve"> - </v>
      </c>
      <c r="B50" s="61"/>
      <c r="C50" s="47" t="str">
        <f t="shared" si="5"/>
        <v xml:space="preserve"> - </v>
      </c>
      <c r="D50" s="47" t="str">
        <f t="shared" si="0"/>
        <v xml:space="preserve"> - </v>
      </c>
      <c r="E50" s="47" t="str">
        <f t="shared" si="1"/>
        <v xml:space="preserve"> - </v>
      </c>
      <c r="F50" s="47" t="str">
        <f t="shared" si="2"/>
        <v xml:space="preserve"> - </v>
      </c>
      <c r="G50" s="47" t="str">
        <f>IF(A50=" - "," - ",SUM(F$20:F50))</f>
        <v xml:space="preserve"> - </v>
      </c>
      <c r="H50" s="47" t="str">
        <f t="shared" si="3"/>
        <v xml:space="preserve"> - </v>
      </c>
    </row>
    <row r="51" spans="1:8" ht="15">
      <c r="A51" s="46" t="str">
        <f t="shared" si="4"/>
        <v xml:space="preserve"> - </v>
      </c>
      <c r="B51" s="61"/>
      <c r="C51" s="47" t="str">
        <f t="shared" si="5"/>
        <v xml:space="preserve"> - </v>
      </c>
      <c r="D51" s="47" t="str">
        <f t="shared" si="0"/>
        <v xml:space="preserve"> - </v>
      </c>
      <c r="E51" s="47" t="str">
        <f t="shared" si="1"/>
        <v xml:space="preserve"> - </v>
      </c>
      <c r="F51" s="47" t="str">
        <f t="shared" si="2"/>
        <v xml:space="preserve"> - </v>
      </c>
      <c r="G51" s="47" t="str">
        <f>IF(A51=" - "," - ",SUM(F$20:F51))</f>
        <v xml:space="preserve"> - </v>
      </c>
      <c r="H51" s="47" t="str">
        <f t="shared" si="3"/>
        <v xml:space="preserve"> - </v>
      </c>
    </row>
    <row r="52" spans="1:8" ht="15">
      <c r="A52" s="46" t="str">
        <f t="shared" si="4"/>
        <v xml:space="preserve"> - </v>
      </c>
      <c r="B52" s="61"/>
      <c r="C52" s="47" t="str">
        <f t="shared" si="5"/>
        <v xml:space="preserve"> - </v>
      </c>
      <c r="D52" s="47" t="str">
        <f aca="true" t="shared" si="6" ref="D52:D69">IF(A52=" - "," - ",IF(A52=last,C52*100%,IF(A52=1,ROUND(C52*1/n*$D$16,2),ROUND(C52*1/(n-(A52-1)+(1-$D$16)),2))))</f>
        <v xml:space="preserve"> - </v>
      </c>
      <c r="E52" s="47" t="str">
        <f aca="true" t="shared" si="7" ref="E52:E69">IF(A52=" - "," - ",IF(method="SL",0,IF(A52=last,C52*100%,ROUND(C52*$F$12/n*IF(conv="Half-Year",MIN(n,A52-0.5)-MAX(0,A52-1.5),MIN(n,A52-Q/4+0.125)-MAX(0,A52-1-Q/4+0.125)),2))))</f>
        <v xml:space="preserve"> - </v>
      </c>
      <c r="F52" s="47" t="str">
        <f aca="true" t="shared" si="8" ref="F52:F69">IF(A52=" - "," - ",IF(method="SL",D52,MAX(D52,E52)))</f>
        <v xml:space="preserve"> - </v>
      </c>
      <c r="G52" s="47" t="str">
        <f>IF(A52=" - "," - ",SUM(F$20:F52))</f>
        <v xml:space="preserve"> - </v>
      </c>
      <c r="H52" s="47" t="str">
        <f aca="true" t="shared" si="9" ref="H52:H69">IF(A52=" - "," - ",P-G52)</f>
        <v xml:space="preserve"> - </v>
      </c>
    </row>
    <row r="53" spans="1:8" ht="15">
      <c r="A53" s="46" t="str">
        <f t="shared" si="4"/>
        <v xml:space="preserve"> - </v>
      </c>
      <c r="B53" s="61"/>
      <c r="C53" s="47" t="str">
        <f t="shared" si="5"/>
        <v xml:space="preserve"> - </v>
      </c>
      <c r="D53" s="47" t="str">
        <f t="shared" si="6"/>
        <v xml:space="preserve"> - </v>
      </c>
      <c r="E53" s="47" t="str">
        <f t="shared" si="7"/>
        <v xml:space="preserve"> - </v>
      </c>
      <c r="F53" s="47" t="str">
        <f t="shared" si="8"/>
        <v xml:space="preserve"> - </v>
      </c>
      <c r="G53" s="47" t="str">
        <f>IF(A53=" - "," - ",SUM(F$20:F53))</f>
        <v xml:space="preserve"> - </v>
      </c>
      <c r="H53" s="47" t="str">
        <f t="shared" si="9"/>
        <v xml:space="preserve"> - </v>
      </c>
    </row>
    <row r="54" spans="1:8" ht="15">
      <c r="A54" s="46" t="str">
        <f t="shared" si="4"/>
        <v xml:space="preserve"> - </v>
      </c>
      <c r="B54" s="61"/>
      <c r="C54" s="47" t="str">
        <f t="shared" si="5"/>
        <v xml:space="preserve"> - </v>
      </c>
      <c r="D54" s="47" t="str">
        <f t="shared" si="6"/>
        <v xml:space="preserve"> - </v>
      </c>
      <c r="E54" s="47" t="str">
        <f t="shared" si="7"/>
        <v xml:space="preserve"> - </v>
      </c>
      <c r="F54" s="47" t="str">
        <f t="shared" si="8"/>
        <v xml:space="preserve"> - </v>
      </c>
      <c r="G54" s="47" t="str">
        <f>IF(A54=" - "," - ",SUM(F$20:F54))</f>
        <v xml:space="preserve"> - </v>
      </c>
      <c r="H54" s="47" t="str">
        <f t="shared" si="9"/>
        <v xml:space="preserve"> - </v>
      </c>
    </row>
    <row r="55" spans="1:8" ht="15">
      <c r="A55" s="46" t="str">
        <f t="shared" si="4"/>
        <v xml:space="preserve"> - </v>
      </c>
      <c r="B55" s="61"/>
      <c r="C55" s="47" t="str">
        <f t="shared" si="5"/>
        <v xml:space="preserve"> - </v>
      </c>
      <c r="D55" s="47" t="str">
        <f t="shared" si="6"/>
        <v xml:space="preserve"> - </v>
      </c>
      <c r="E55" s="47" t="str">
        <f t="shared" si="7"/>
        <v xml:space="preserve"> - </v>
      </c>
      <c r="F55" s="47" t="str">
        <f t="shared" si="8"/>
        <v xml:space="preserve"> - </v>
      </c>
      <c r="G55" s="47" t="str">
        <f>IF(A55=" - "," - ",SUM(F$20:F55))</f>
        <v xml:space="preserve"> - </v>
      </c>
      <c r="H55" s="47" t="str">
        <f t="shared" si="9"/>
        <v xml:space="preserve"> - </v>
      </c>
    </row>
    <row r="56" spans="1:8" ht="15">
      <c r="A56" s="46" t="str">
        <f t="shared" si="4"/>
        <v xml:space="preserve"> - </v>
      </c>
      <c r="B56" s="61"/>
      <c r="C56" s="47" t="str">
        <f t="shared" si="5"/>
        <v xml:space="preserve"> - </v>
      </c>
      <c r="D56" s="47" t="str">
        <f t="shared" si="6"/>
        <v xml:space="preserve"> - </v>
      </c>
      <c r="E56" s="47" t="str">
        <f t="shared" si="7"/>
        <v xml:space="preserve"> - </v>
      </c>
      <c r="F56" s="47" t="str">
        <f t="shared" si="8"/>
        <v xml:space="preserve"> - </v>
      </c>
      <c r="G56" s="47" t="str">
        <f>IF(A56=" - "," - ",SUM(F$20:F56))</f>
        <v xml:space="preserve"> - </v>
      </c>
      <c r="H56" s="47" t="str">
        <f t="shared" si="9"/>
        <v xml:space="preserve"> - </v>
      </c>
    </row>
    <row r="57" spans="1:8" ht="15">
      <c r="A57" s="46" t="str">
        <f t="shared" si="4"/>
        <v xml:space="preserve"> - </v>
      </c>
      <c r="B57" s="61"/>
      <c r="C57" s="47" t="str">
        <f t="shared" si="5"/>
        <v xml:space="preserve"> - </v>
      </c>
      <c r="D57" s="47" t="str">
        <f t="shared" si="6"/>
        <v xml:space="preserve"> - </v>
      </c>
      <c r="E57" s="47" t="str">
        <f t="shared" si="7"/>
        <v xml:space="preserve"> - </v>
      </c>
      <c r="F57" s="47" t="str">
        <f t="shared" si="8"/>
        <v xml:space="preserve"> - </v>
      </c>
      <c r="G57" s="47" t="str">
        <f>IF(A57=" - "," - ",SUM(F$20:F57))</f>
        <v xml:space="preserve"> - </v>
      </c>
      <c r="H57" s="47" t="str">
        <f t="shared" si="9"/>
        <v xml:space="preserve"> - </v>
      </c>
    </row>
    <row r="58" spans="1:8" ht="15">
      <c r="A58" s="46" t="str">
        <f t="shared" si="4"/>
        <v xml:space="preserve"> - </v>
      </c>
      <c r="B58" s="61"/>
      <c r="C58" s="47" t="str">
        <f t="shared" si="5"/>
        <v xml:space="preserve"> - </v>
      </c>
      <c r="D58" s="47" t="str">
        <f t="shared" si="6"/>
        <v xml:space="preserve"> - </v>
      </c>
      <c r="E58" s="47" t="str">
        <f t="shared" si="7"/>
        <v xml:space="preserve"> - </v>
      </c>
      <c r="F58" s="47" t="str">
        <f t="shared" si="8"/>
        <v xml:space="preserve"> - </v>
      </c>
      <c r="G58" s="47" t="str">
        <f>IF(A58=" - "," - ",SUM(F$20:F58))</f>
        <v xml:space="preserve"> - </v>
      </c>
      <c r="H58" s="47" t="str">
        <f t="shared" si="9"/>
        <v xml:space="preserve"> - </v>
      </c>
    </row>
    <row r="59" spans="1:8" ht="15">
      <c r="A59" s="46" t="str">
        <f t="shared" si="4"/>
        <v xml:space="preserve"> - </v>
      </c>
      <c r="B59" s="61"/>
      <c r="C59" s="47" t="str">
        <f t="shared" si="5"/>
        <v xml:space="preserve"> - </v>
      </c>
      <c r="D59" s="47" t="str">
        <f t="shared" si="6"/>
        <v xml:space="preserve"> - </v>
      </c>
      <c r="E59" s="47" t="str">
        <f t="shared" si="7"/>
        <v xml:space="preserve"> - </v>
      </c>
      <c r="F59" s="47" t="str">
        <f t="shared" si="8"/>
        <v xml:space="preserve"> - </v>
      </c>
      <c r="G59" s="47" t="str">
        <f>IF(A59=" - "," - ",SUM(F$20:F59))</f>
        <v xml:space="preserve"> - </v>
      </c>
      <c r="H59" s="47" t="str">
        <f t="shared" si="9"/>
        <v xml:space="preserve"> - </v>
      </c>
    </row>
    <row r="60" spans="1:8" ht="15">
      <c r="A60" s="46" t="str">
        <f t="shared" si="4"/>
        <v xml:space="preserve"> - </v>
      </c>
      <c r="B60" s="61"/>
      <c r="C60" s="47" t="str">
        <f t="shared" si="5"/>
        <v xml:space="preserve"> - </v>
      </c>
      <c r="D60" s="47" t="str">
        <f t="shared" si="6"/>
        <v xml:space="preserve"> - </v>
      </c>
      <c r="E60" s="47" t="str">
        <f t="shared" si="7"/>
        <v xml:space="preserve"> - </v>
      </c>
      <c r="F60" s="47" t="str">
        <f t="shared" si="8"/>
        <v xml:space="preserve"> - </v>
      </c>
      <c r="G60" s="47" t="str">
        <f>IF(A60=" - "," - ",SUM(F$20:F60))</f>
        <v xml:space="preserve"> - </v>
      </c>
      <c r="H60" s="47" t="str">
        <f t="shared" si="9"/>
        <v xml:space="preserve"> - </v>
      </c>
    </row>
    <row r="61" spans="1:8" ht="15">
      <c r="A61" s="46" t="str">
        <f t="shared" si="4"/>
        <v xml:space="preserve"> - </v>
      </c>
      <c r="B61" s="61"/>
      <c r="C61" s="47" t="str">
        <f t="shared" si="5"/>
        <v xml:space="preserve"> - </v>
      </c>
      <c r="D61" s="47" t="str">
        <f t="shared" si="6"/>
        <v xml:space="preserve"> - </v>
      </c>
      <c r="E61" s="47" t="str">
        <f t="shared" si="7"/>
        <v xml:space="preserve"> - </v>
      </c>
      <c r="F61" s="47" t="str">
        <f t="shared" si="8"/>
        <v xml:space="preserve"> - </v>
      </c>
      <c r="G61" s="47" t="str">
        <f>IF(A61=" - "," - ",SUM(F$20:F61))</f>
        <v xml:space="preserve"> - </v>
      </c>
      <c r="H61" s="47" t="str">
        <f t="shared" si="9"/>
        <v xml:space="preserve"> - </v>
      </c>
    </row>
    <row r="62" spans="1:8" ht="15">
      <c r="A62" s="46" t="str">
        <f t="shared" si="4"/>
        <v xml:space="preserve"> - </v>
      </c>
      <c r="B62" s="61"/>
      <c r="C62" s="47" t="str">
        <f t="shared" si="5"/>
        <v xml:space="preserve"> - </v>
      </c>
      <c r="D62" s="47" t="str">
        <f t="shared" si="6"/>
        <v xml:space="preserve"> - </v>
      </c>
      <c r="E62" s="47" t="str">
        <f t="shared" si="7"/>
        <v xml:space="preserve"> - </v>
      </c>
      <c r="F62" s="47" t="str">
        <f t="shared" si="8"/>
        <v xml:space="preserve"> - </v>
      </c>
      <c r="G62" s="47" t="str">
        <f>IF(A62=" - "," - ",SUM(F$20:F62))</f>
        <v xml:space="preserve"> - </v>
      </c>
      <c r="H62" s="47" t="str">
        <f t="shared" si="9"/>
        <v xml:space="preserve"> - </v>
      </c>
    </row>
    <row r="63" spans="1:8" ht="15">
      <c r="A63" s="46" t="str">
        <f t="shared" si="4"/>
        <v xml:space="preserve"> - </v>
      </c>
      <c r="B63" s="61"/>
      <c r="C63" s="47" t="str">
        <f t="shared" si="5"/>
        <v xml:space="preserve"> - </v>
      </c>
      <c r="D63" s="47" t="str">
        <f t="shared" si="6"/>
        <v xml:space="preserve"> - </v>
      </c>
      <c r="E63" s="47" t="str">
        <f t="shared" si="7"/>
        <v xml:space="preserve"> - </v>
      </c>
      <c r="F63" s="47" t="str">
        <f t="shared" si="8"/>
        <v xml:space="preserve"> - </v>
      </c>
      <c r="G63" s="47" t="str">
        <f>IF(A63=" - "," - ",SUM(F$20:F63))</f>
        <v xml:space="preserve"> - </v>
      </c>
      <c r="H63" s="47" t="str">
        <f t="shared" si="9"/>
        <v xml:space="preserve"> - </v>
      </c>
    </row>
    <row r="64" spans="1:8" ht="15">
      <c r="A64" s="46" t="str">
        <f t="shared" si="4"/>
        <v xml:space="preserve"> - </v>
      </c>
      <c r="B64" s="61"/>
      <c r="C64" s="47" t="str">
        <f t="shared" si="5"/>
        <v xml:space="preserve"> - </v>
      </c>
      <c r="D64" s="47" t="str">
        <f t="shared" si="6"/>
        <v xml:space="preserve"> - </v>
      </c>
      <c r="E64" s="47" t="str">
        <f t="shared" si="7"/>
        <v xml:space="preserve"> - </v>
      </c>
      <c r="F64" s="47" t="str">
        <f t="shared" si="8"/>
        <v xml:space="preserve"> - </v>
      </c>
      <c r="G64" s="47" t="str">
        <f>IF(A64=" - "," - ",SUM(F$20:F64))</f>
        <v xml:space="preserve"> - </v>
      </c>
      <c r="H64" s="47" t="str">
        <f t="shared" si="9"/>
        <v xml:space="preserve"> - </v>
      </c>
    </row>
    <row r="65" spans="1:8" ht="15">
      <c r="A65" s="46" t="str">
        <f t="shared" si="4"/>
        <v xml:space="preserve"> - </v>
      </c>
      <c r="B65" s="61"/>
      <c r="C65" s="47" t="str">
        <f t="shared" si="5"/>
        <v xml:space="preserve"> - </v>
      </c>
      <c r="D65" s="47" t="str">
        <f t="shared" si="6"/>
        <v xml:space="preserve"> - </v>
      </c>
      <c r="E65" s="47" t="str">
        <f t="shared" si="7"/>
        <v xml:space="preserve"> - </v>
      </c>
      <c r="F65" s="47" t="str">
        <f t="shared" si="8"/>
        <v xml:space="preserve"> - </v>
      </c>
      <c r="G65" s="47" t="str">
        <f>IF(A65=" - "," - ",SUM(F$20:F65))</f>
        <v xml:space="preserve"> - </v>
      </c>
      <c r="H65" s="47" t="str">
        <f t="shared" si="9"/>
        <v xml:space="preserve"> - </v>
      </c>
    </row>
    <row r="66" spans="1:8" ht="15">
      <c r="A66" s="46" t="str">
        <f t="shared" si="4"/>
        <v xml:space="preserve"> - </v>
      </c>
      <c r="B66" s="61"/>
      <c r="C66" s="47" t="str">
        <f t="shared" si="5"/>
        <v xml:space="preserve"> - </v>
      </c>
      <c r="D66" s="47" t="str">
        <f t="shared" si="6"/>
        <v xml:space="preserve"> - </v>
      </c>
      <c r="E66" s="47" t="str">
        <f t="shared" si="7"/>
        <v xml:space="preserve"> - </v>
      </c>
      <c r="F66" s="47" t="str">
        <f t="shared" si="8"/>
        <v xml:space="preserve"> - </v>
      </c>
      <c r="G66" s="47" t="str">
        <f>IF(A66=" - "," - ",SUM(F$20:F66))</f>
        <v xml:space="preserve"> - </v>
      </c>
      <c r="H66" s="47" t="str">
        <f t="shared" si="9"/>
        <v xml:space="preserve"> - </v>
      </c>
    </row>
    <row r="67" spans="1:8" ht="15">
      <c r="A67" s="46" t="str">
        <f t="shared" si="4"/>
        <v xml:space="preserve"> - </v>
      </c>
      <c r="B67" s="61"/>
      <c r="C67" s="47" t="str">
        <f t="shared" si="5"/>
        <v xml:space="preserve"> - </v>
      </c>
      <c r="D67" s="47" t="str">
        <f t="shared" si="6"/>
        <v xml:space="preserve"> - </v>
      </c>
      <c r="E67" s="47" t="str">
        <f t="shared" si="7"/>
        <v xml:space="preserve"> - </v>
      </c>
      <c r="F67" s="47" t="str">
        <f t="shared" si="8"/>
        <v xml:space="preserve"> - </v>
      </c>
      <c r="G67" s="47" t="str">
        <f>IF(A67=" - "," - ",SUM(F$20:F67))</f>
        <v xml:space="preserve"> - </v>
      </c>
      <c r="H67" s="47" t="str">
        <f t="shared" si="9"/>
        <v xml:space="preserve"> - </v>
      </c>
    </row>
    <row r="68" spans="1:8" ht="15">
      <c r="A68" s="46" t="str">
        <f t="shared" si="4"/>
        <v xml:space="preserve"> - </v>
      </c>
      <c r="B68" s="61"/>
      <c r="C68" s="47" t="str">
        <f t="shared" si="5"/>
        <v xml:space="preserve"> - </v>
      </c>
      <c r="D68" s="47" t="str">
        <f t="shared" si="6"/>
        <v xml:space="preserve"> - </v>
      </c>
      <c r="E68" s="47" t="str">
        <f t="shared" si="7"/>
        <v xml:space="preserve"> - </v>
      </c>
      <c r="F68" s="47" t="str">
        <f t="shared" si="8"/>
        <v xml:space="preserve"> - </v>
      </c>
      <c r="G68" s="47" t="str">
        <f>IF(A68=" - "," - ",SUM(F$20:F68))</f>
        <v xml:space="preserve"> - </v>
      </c>
      <c r="H68" s="47" t="str">
        <f t="shared" si="9"/>
        <v xml:space="preserve"> - </v>
      </c>
    </row>
    <row r="69" spans="1:8" ht="15">
      <c r="A69" s="46" t="str">
        <f t="shared" si="4"/>
        <v xml:space="preserve"> - </v>
      </c>
      <c r="B69" s="61"/>
      <c r="C69" s="47" t="str">
        <f t="shared" si="5"/>
        <v xml:space="preserve"> - </v>
      </c>
      <c r="D69" s="47" t="str">
        <f t="shared" si="6"/>
        <v xml:space="preserve"> - </v>
      </c>
      <c r="E69" s="47" t="str">
        <f t="shared" si="7"/>
        <v xml:space="preserve"> - </v>
      </c>
      <c r="F69" s="47" t="str">
        <f t="shared" si="8"/>
        <v xml:space="preserve"> - </v>
      </c>
      <c r="G69" s="47" t="str">
        <f>IF(A69=" - "," - ",SUM(F$20:F69))</f>
        <v xml:space="preserve"> - </v>
      </c>
      <c r="H69" s="47" t="str">
        <f t="shared" si="9"/>
        <v xml:space="preserve"> - </v>
      </c>
    </row>
  </sheetData>
  <sheetProtection formatCells="0" formatColumns="0" formatRows="0" insertColumns="0" insertRows="0" insertHyperlinks="0" deleteColumns="0" deleteRows="0" sort="0"/>
  <mergeCells count="2">
    <mergeCell ref="D8:F8"/>
    <mergeCell ref="D9:F9"/>
  </mergeCells>
  <conditionalFormatting sqref="E12">
    <cfRule type="expression" priority="1" dxfId="1" stopIfTrue="1">
      <formula>$D$12="SL"</formula>
    </cfRule>
  </conditionalFormatting>
  <conditionalFormatting sqref="F12">
    <cfRule type="expression" priority="2" dxfId="2" stopIfTrue="1">
      <formula>$D$12="SL"</formula>
    </cfRule>
  </conditionalFormatting>
  <conditionalFormatting sqref="D14">
    <cfRule type="expression" priority="3" dxfId="2" stopIfTrue="1">
      <formula>$D$13="Half-Year"</formula>
    </cfRule>
  </conditionalFormatting>
  <conditionalFormatting sqref="C14">
    <cfRule type="expression" priority="4" dxfId="1" stopIfTrue="1">
      <formula>$D$13="Half-Year"</formula>
    </cfRule>
  </conditionalFormatting>
  <conditionalFormatting sqref="D13">
    <cfRule type="expression" priority="5" dxfId="0" stopIfTrue="1">
      <formula>AND($D$12="DB-SL",$D$13="Mid-Month")</formula>
    </cfRule>
  </conditionalFormatting>
  <dataValidations count="2" disablePrompts="1">
    <dataValidation type="list" allowBlank="1" showInputMessage="1" showErrorMessage="1" sqref="D13">
      <formula1>"Half-Year, Mid-Quarter, Mid-Month"</formula1>
    </dataValidation>
    <dataValidation type="list" allowBlank="1" showInputMessage="1" showErrorMessage="1" sqref="D12">
      <formula1>"SL, DB-SL"</formula1>
    </dataValidation>
  </dataValidations>
  <printOptions horizontalCentered="1"/>
  <pageMargins left="0.5" right="0.5" top="0.5" bottom="0.5" header="0.5" footer="0.25"/>
  <pageSetup fitToHeight="0" fitToWidth="1"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2015-04-16T20:46:54Z</cp:lastPrinted>
  <dcterms:created xsi:type="dcterms:W3CDTF">2004-08-16T18:44:14Z</dcterms:created>
  <dcterms:modified xsi:type="dcterms:W3CDTF">2016-06-27T18:30:38Z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2009-2015 Vertex42 LLC</vt:lpwstr>
  </property>
  <property fmtid="{D5CDD505-2E9C-101B-9397-08002B2CF9AE}" pid="3" name="Version">
    <vt:lpwstr>1.1.0</vt:lpwstr>
  </property>
</Properties>
</file>