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240" yWindow="240" windowWidth="24795" windowHeight="15360" tabRatio="500" activeTab="0"/>
  </bookViews>
  <sheets>
    <sheet name="KPI Dashboard" sheetId="1" r:id="rId1"/>
    <sheet name="KPI Data" sheetId="2" r:id="rId2"/>
  </sheets>
  <definedNames/>
  <calcPr calcId="145621"/>
  <extLst/>
</workbook>
</file>

<file path=xl/sharedStrings.xml><?xml version="1.0" encoding="utf-8"?>
<sst xmlns="http://schemas.openxmlformats.org/spreadsheetml/2006/main" count="33" uniqueCount="30">
  <si>
    <t>BUDGET</t>
  </si>
  <si>
    <t>ACTUAL</t>
  </si>
  <si>
    <t>REMAINDER</t>
  </si>
  <si>
    <t>CALENDAR</t>
  </si>
  <si>
    <t>PRODUCTS</t>
  </si>
  <si>
    <t>NO.</t>
  </si>
  <si>
    <t>NAME</t>
  </si>
  <si>
    <t>ITEM 1</t>
  </si>
  <si>
    <t>ITEM 2</t>
  </si>
  <si>
    <t>ITEM 3</t>
  </si>
  <si>
    <t>ITEM 5</t>
  </si>
  <si>
    <t>ITEM 4</t>
  </si>
  <si>
    <t>ITEM 6</t>
  </si>
  <si>
    <t>ITEM 7</t>
  </si>
  <si>
    <t>ITEM 8</t>
  </si>
  <si>
    <t>ITEM 9</t>
  </si>
  <si>
    <t>ITEM 10</t>
  </si>
  <si>
    <t>REVENUE</t>
  </si>
  <si>
    <t>GOAL</t>
  </si>
  <si>
    <t>DEBT TO EQUITY RATIO</t>
  </si>
  <si>
    <t>NET EXPENSES</t>
  </si>
  <si>
    <t>PROFIT MARGINS</t>
  </si>
  <si>
    <t>NET</t>
  </si>
  <si>
    <t>GROSS</t>
  </si>
  <si>
    <t>KPI DATA</t>
  </si>
  <si>
    <t>ADDITIONAL</t>
  </si>
  <si>
    <t>TOTAL</t>
  </si>
  <si>
    <t>DEBT</t>
  </si>
  <si>
    <t>EQUITY</t>
  </si>
  <si>
    <t>Key Performance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</si>
</sst>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"/>
  </numFmts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10"/>
      <color rgb="FF00B050"/>
      <name val="Arial"/>
      <family val="2"/>
    </font>
    <font>
      <b/>
      <sz val="10"/>
      <color rgb="FF009844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7" tint="-0.4999699890613556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Verdana"/>
      <family val="2"/>
    </font>
    <font>
      <u val="single"/>
      <sz val="24"/>
      <color rgb="FF0000FF"/>
      <name val="Calibri"/>
      <family val="2"/>
      <scheme val="minor"/>
    </font>
    <font>
      <b/>
      <sz val="22"/>
      <color theme="1"/>
      <name val="Times New Roman"/>
      <family val="1"/>
    </font>
    <font>
      <b/>
      <sz val="22"/>
      <color theme="1"/>
      <name val="Segoe UI Symbol"/>
      <family val="2"/>
    </font>
    <font>
      <b/>
      <sz val="10"/>
      <color theme="1"/>
      <name val="Arial"/>
      <family val="2"/>
    </font>
    <font>
      <sz val="12"/>
      <name val="Calibri"/>
      <family val="2"/>
    </font>
  </fonts>
  <fills count="16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9AE4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6A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0E08D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65" fontId="7" fillId="0" borderId="0" xfId="0" applyNumberFormat="1" applyFont="1"/>
    <xf numFmtId="165" fontId="8" fillId="0" borderId="0" xfId="0" applyNumberFormat="1" applyFont="1"/>
    <xf numFmtId="165" fontId="9" fillId="0" borderId="0" xfId="0" applyNumberFormat="1" applyFont="1"/>
    <xf numFmtId="9" fontId="10" fillId="0" borderId="0" xfId="15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indent="1"/>
    </xf>
    <xf numFmtId="0" fontId="4" fillId="0" borderId="1" xfId="0" applyFont="1" applyBorder="1"/>
    <xf numFmtId="165" fontId="4" fillId="0" borderId="1" xfId="16" applyNumberFormat="1" applyFont="1" applyBorder="1" applyAlignment="1">
      <alignment horizontal="right"/>
    </xf>
    <xf numFmtId="165" fontId="4" fillId="0" borderId="1" xfId="0" applyNumberFormat="1" applyFont="1" applyBorder="1"/>
    <xf numFmtId="9" fontId="4" fillId="0" borderId="1" xfId="15" applyFont="1" applyBorder="1" applyAlignment="1">
      <alignment horizontal="center"/>
    </xf>
    <xf numFmtId="0" fontId="4" fillId="7" borderId="1" xfId="0" applyFont="1" applyFill="1" applyBorder="1" applyAlignment="1">
      <alignment horizontal="right" indent="1"/>
    </xf>
    <xf numFmtId="0" fontId="4" fillId="7" borderId="1" xfId="0" applyFont="1" applyFill="1" applyBorder="1"/>
    <xf numFmtId="165" fontId="4" fillId="8" borderId="1" xfId="16" applyNumberFormat="1" applyFont="1" applyFill="1" applyBorder="1" applyAlignment="1">
      <alignment horizontal="right"/>
    </xf>
    <xf numFmtId="165" fontId="4" fillId="9" borderId="1" xfId="0" applyNumberFormat="1" applyFont="1" applyFill="1" applyBorder="1"/>
    <xf numFmtId="165" fontId="4" fillId="10" borderId="1" xfId="16" applyNumberFormat="1" applyFont="1" applyFill="1" applyBorder="1" applyAlignment="1">
      <alignment horizontal="right"/>
    </xf>
    <xf numFmtId="9" fontId="4" fillId="11" borderId="1" xfId="15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" fontId="4" fillId="12" borderId="1" xfId="0" applyNumberFormat="1" applyFont="1" applyFill="1" applyBorder="1" applyAlignment="1">
      <alignment horizontal="center"/>
    </xf>
    <xf numFmtId="165" fontId="4" fillId="12" borderId="1" xfId="0" applyNumberFormat="1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 vertical="center" wrapText="1"/>
    </xf>
    <xf numFmtId="0" fontId="0" fillId="14" borderId="0" xfId="0" applyFill="1"/>
    <xf numFmtId="0" fontId="16" fillId="0" borderId="0" xfId="0" applyFont="1" applyBorder="1" applyAlignment="1">
      <alignment horizontal="left" vertical="top" indent="1"/>
    </xf>
    <xf numFmtId="0" fontId="14" fillId="14" borderId="2" xfId="22" applyFont="1" applyFill="1" applyBorder="1" applyAlignment="1">
      <alignment horizontal="center" vertical="center"/>
    </xf>
    <xf numFmtId="0" fontId="14" fillId="14" borderId="3" xfId="22" applyFont="1" applyFill="1" applyBorder="1" applyAlignment="1">
      <alignment horizontal="center" vertical="center"/>
    </xf>
    <xf numFmtId="0" fontId="14" fillId="14" borderId="4" xfId="22" applyFont="1" applyFill="1" applyBorder="1" applyAlignment="1">
      <alignment horizontal="center" vertical="center"/>
    </xf>
    <xf numFmtId="0" fontId="14" fillId="14" borderId="5" xfId="22" applyFont="1" applyFill="1" applyBorder="1" applyAlignment="1">
      <alignment horizontal="center" vertical="center"/>
    </xf>
    <xf numFmtId="0" fontId="14" fillId="14" borderId="0" xfId="22" applyFont="1" applyFill="1" applyBorder="1" applyAlignment="1">
      <alignment horizontal="center" vertical="center"/>
    </xf>
    <xf numFmtId="0" fontId="14" fillId="14" borderId="6" xfId="22" applyFont="1" applyFill="1" applyBorder="1" applyAlignment="1">
      <alignment horizontal="center" vertical="center"/>
    </xf>
    <xf numFmtId="0" fontId="14" fillId="14" borderId="7" xfId="22" applyFont="1" applyFill="1" applyBorder="1" applyAlignment="1">
      <alignment horizontal="center" vertical="center"/>
    </xf>
    <xf numFmtId="0" fontId="14" fillId="14" borderId="8" xfId="22" applyFont="1" applyFill="1" applyBorder="1" applyAlignment="1">
      <alignment horizontal="center" vertical="center"/>
    </xf>
    <xf numFmtId="0" fontId="14" fillId="14" borderId="9" xfId="22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inden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–– DEBT TO EQUITY RATIO ––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 Data'!$D$18</c:f>
              <c:strCache>
                <c:ptCount val="1"/>
                <c:pt idx="0">
                  <c:v>DEBT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movingAvg"/>
            <c:period val="2"/>
          </c:trendline>
          <c:cat>
            <c:numRef>
              <c:f>'KPI Data'!$C$19:$C$28</c:f>
              <c:numCache/>
            </c:numRef>
          </c:cat>
          <c:val>
            <c:numRef>
              <c:f>'KPI Data'!$D$19:$D$28</c:f>
              <c:numCache/>
            </c:numRef>
          </c:val>
        </c:ser>
        <c:ser>
          <c:idx val="1"/>
          <c:order val="1"/>
          <c:tx>
            <c:strRef>
              <c:f>'KPI Data'!$E$18</c:f>
              <c:strCache>
                <c:ptCount val="1"/>
                <c:pt idx="0">
                  <c:v>EQUITY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movingAvg"/>
            <c:period val="2"/>
          </c:trendline>
          <c:cat>
            <c:numRef>
              <c:f>'KPI Data'!$C$19:$C$28</c:f>
              <c:numCache/>
            </c:numRef>
          </c:cat>
          <c:val>
            <c:numRef>
              <c:f>'KPI Data'!$E$19:$E$28</c:f>
              <c:numCache/>
            </c:numRef>
          </c:val>
        </c:ser>
        <c:gapWidth val="100"/>
        <c:axId val="44968865"/>
        <c:axId val="31784138"/>
      </c:barChart>
      <c:catAx>
        <c:axId val="44968865"/>
        <c:scaling>
          <c:orientation val="minMax"/>
        </c:scaling>
        <c:axPos val="b"/>
        <c:delete val="0"/>
        <c:numFmt formatCode="0" sourceLinked="1"/>
        <c:majorTickMark val="none"/>
        <c:minorTickMark val="none"/>
        <c:tickLblPos val="nextTo"/>
        <c:crossAx val="31784138"/>
        <c:crosses val="autoZero"/>
        <c:auto val="1"/>
        <c:lblOffset val="100"/>
        <c:noMultiLvlLbl val="0"/>
      </c:catAx>
      <c:valAx>
        <c:axId val="31784138"/>
        <c:scaling>
          <c:orientation val="minMax"/>
          <c:max val="4000000"/>
        </c:scaling>
        <c:axPos val="l"/>
        <c:majorGridlines/>
        <c:delete val="0"/>
        <c:numFmt formatCode="&quot;$&quot;#,##0" sourceLinked="1"/>
        <c:majorTickMark val="none"/>
        <c:minorTickMark val="none"/>
        <c:tickLblPos val="nextTo"/>
        <c:crossAx val="44968865"/>
        <c:crosses val="autoZero"/>
        <c:crossBetween val="between"/>
        <c:dispUnits/>
        <c:minorUnit val="500000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–– BUDGET ––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Data'!$C$3</c:f>
              <c:strCache>
                <c:ptCount val="1"/>
                <c:pt idx="0">
                  <c:v>GOAL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'KPI Data'!$B$4:$B$13</c:f>
              <c:strCache/>
            </c:strRef>
          </c:cat>
          <c:val>
            <c:numRef>
              <c:f>'KPI Data'!$C$4:$C$13</c:f>
              <c:numCache/>
            </c:numRef>
          </c:val>
        </c:ser>
        <c:ser>
          <c:idx val="3"/>
          <c:order val="1"/>
          <c:tx>
            <c:strRef>
              <c:f>'KPI Data'!$D$3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'KPI Data'!$B$4:$B$13</c:f>
              <c:strCache/>
            </c:strRef>
          </c:cat>
          <c:val>
            <c:numRef>
              <c:f>'KPI Data'!$D$4:$D$13</c:f>
              <c:numCache/>
            </c:numRef>
          </c:val>
        </c:ser>
        <c:gapWidth val="75"/>
        <c:axId val="28081243"/>
        <c:axId val="10480276"/>
      </c:barChart>
      <c:catAx>
        <c:axId val="280812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0480276"/>
        <c:crosses val="autoZero"/>
        <c:auto val="1"/>
        <c:lblOffset val="100"/>
        <c:noMultiLvlLbl val="0"/>
      </c:catAx>
      <c:valAx>
        <c:axId val="10480276"/>
        <c:scaling>
          <c:orientation val="minMax"/>
          <c:max val="300000"/>
        </c:scaling>
        <c:axPos val="t"/>
        <c:majorGridlines/>
        <c:delete val="0"/>
        <c:numFmt formatCode="&quot;$&quot;#,##0" sourceLinked="1"/>
        <c:majorTickMark val="cross"/>
        <c:minorTickMark val="in"/>
        <c:tickLblPos val="nextTo"/>
        <c:crossAx val="2808124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–– REVENUE ––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'KPI Data'!$H$3</c:f>
              <c:strCache>
                <c:ptCount val="1"/>
                <c:pt idx="0">
                  <c:v>GOAL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'KPI Data'!$B$4:$B$13</c:f>
              <c:strCache/>
            </c:strRef>
          </c:cat>
          <c:val>
            <c:numRef>
              <c:f>'KPI Data'!$H$4:$H$13</c:f>
              <c:numCache/>
            </c:numRef>
          </c:val>
        </c:ser>
        <c:ser>
          <c:idx val="1"/>
          <c:order val="1"/>
          <c:tx>
            <c:strRef>
              <c:f>'KPI Data'!$I$3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'KPI Data'!$B$4:$B$13</c:f>
              <c:strCache/>
            </c:strRef>
          </c:cat>
          <c:val>
            <c:numRef>
              <c:f>'KPI Data'!$I$4:$I$13</c:f>
              <c:numCache/>
            </c:numRef>
          </c:val>
        </c:ser>
        <c:gapWidth val="75"/>
        <c:axId val="27038133"/>
        <c:axId val="34821630"/>
      </c:barChart>
      <c:catAx>
        <c:axId val="270381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34821630"/>
        <c:crosses val="autoZero"/>
        <c:auto val="1"/>
        <c:lblOffset val="100"/>
        <c:noMultiLvlLbl val="0"/>
      </c:catAx>
      <c:valAx>
        <c:axId val="34821630"/>
        <c:scaling>
          <c:orientation val="minMax"/>
          <c:max val="1250000"/>
          <c:min val="0"/>
        </c:scaling>
        <c:axPos val="t"/>
        <c:majorGridlines/>
        <c:delete val="0"/>
        <c:numFmt formatCode="&quot;$&quot;#,##0" sourceLinked="1"/>
        <c:majorTickMark val="cross"/>
        <c:minorTickMark val="in"/>
        <c:tickLblPos val="nextTo"/>
        <c:crossAx val="2703813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–– BUDGET TOTAL ––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Data'!$C$3</c:f>
              <c:strCache>
                <c:ptCount val="1"/>
                <c:pt idx="0">
                  <c:v>GOAL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'KPI Data'!$B$4:$B$13</c:f>
              <c:strCache/>
            </c:strRef>
          </c:cat>
          <c:val>
            <c:numRef>
              <c:f>'KPI Data'!$C$14</c:f>
              <c:numCache/>
            </c:numRef>
          </c:val>
        </c:ser>
        <c:ser>
          <c:idx val="3"/>
          <c:order val="1"/>
          <c:tx>
            <c:strRef>
              <c:f>'KPI Data'!$D$3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'KPI Data'!$B$4:$B$13</c:f>
              <c:strCache/>
            </c:strRef>
          </c:cat>
          <c:val>
            <c:numRef>
              <c:f>'KPI Data'!$D$14</c:f>
              <c:numCache/>
            </c:numRef>
          </c:val>
        </c:ser>
        <c:overlap val="25"/>
        <c:gapWidth val="0"/>
        <c:axId val="18400687"/>
        <c:axId val="16230664"/>
      </c:barChart>
      <c:catAx>
        <c:axId val="18400687"/>
        <c:scaling>
          <c:orientation val="maxMin"/>
        </c:scaling>
        <c:axPos val="l"/>
        <c:delete val="1"/>
        <c:majorTickMark val="none"/>
        <c:minorTickMark val="none"/>
        <c:tickLblPos val="nextTo"/>
        <c:crossAx val="16230664"/>
        <c:crosses val="autoZero"/>
        <c:auto val="1"/>
        <c:lblOffset val="100"/>
        <c:noMultiLvlLbl val="0"/>
      </c:catAx>
      <c:valAx>
        <c:axId val="16230664"/>
        <c:scaling>
          <c:orientation val="minMax"/>
          <c:max val="2000000"/>
          <c:min val="0"/>
        </c:scaling>
        <c:axPos val="t"/>
        <c:majorGridlines/>
        <c:delete val="0"/>
        <c:numFmt formatCode="&quot;$&quot;#,##0" sourceLinked="1"/>
        <c:majorTickMark val="cross"/>
        <c:minorTickMark val="in"/>
        <c:tickLblPos val="nextTo"/>
        <c:crossAx val="18400687"/>
        <c:crosses val="autoZero"/>
        <c:crossBetween val="between"/>
        <c:dispUnits/>
        <c:majorUnit val="250000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–– REVENUE TOTAL ––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Data'!$H$3</c:f>
              <c:strCache>
                <c:ptCount val="1"/>
                <c:pt idx="0">
                  <c:v>GOAL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'KPI Data'!$B$4:$I$13</c:f>
              <c:multiLvlStrCache/>
            </c:multiLvlStrRef>
          </c:cat>
          <c:val>
            <c:numRef>
              <c:f>'KPI Data'!$H$14</c:f>
              <c:numCache/>
            </c:numRef>
          </c:val>
        </c:ser>
        <c:ser>
          <c:idx val="3"/>
          <c:order val="1"/>
          <c:tx>
            <c:strRef>
              <c:f>'KPI Data'!$I$3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'KPI Data'!$B$4:$I$13</c:f>
              <c:multiLvlStrCache/>
            </c:multiLvlStrRef>
          </c:cat>
          <c:val>
            <c:numRef>
              <c:f>'KPI Data'!$I$14</c:f>
              <c:numCache/>
            </c:numRef>
          </c:val>
        </c:ser>
        <c:overlap val="25"/>
        <c:gapWidth val="0"/>
        <c:axId val="61477449"/>
        <c:axId val="37547442"/>
      </c:barChart>
      <c:catAx>
        <c:axId val="61477449"/>
        <c:scaling>
          <c:orientation val="maxMin"/>
        </c:scaling>
        <c:axPos val="l"/>
        <c:delete val="1"/>
        <c:majorTickMark val="none"/>
        <c:minorTickMark val="none"/>
        <c:tickLblPos val="nextTo"/>
        <c:crossAx val="37547442"/>
        <c:crosses val="autoZero"/>
        <c:auto val="1"/>
        <c:lblOffset val="100"/>
        <c:noMultiLvlLbl val="0"/>
      </c:catAx>
      <c:valAx>
        <c:axId val="37547442"/>
        <c:scaling>
          <c:orientation val="minMax"/>
          <c:max val="10000000"/>
          <c:min val="0"/>
        </c:scaling>
        <c:axPos val="t"/>
        <c:majorGridlines/>
        <c:delete val="0"/>
        <c:numFmt formatCode="&quot;$&quot;#,##0" sourceLinked="1"/>
        <c:majorTickMark val="cross"/>
        <c:minorTickMark val="in"/>
        <c:tickLblPos val="nextTo"/>
        <c:crossAx val="61477449"/>
        <c:crosses val="autoZero"/>
        <c:crossBetween val="between"/>
        <c:dispUnits/>
        <c:majorUnit val="1000000"/>
        <c:minorUnit val="500000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–– PROFIT MARGINS ––</a:t>
            </a:r>
          </a:p>
        </c:rich>
      </c:tx>
      <c:layout>
        <c:manualLayout>
          <c:xMode val="edge"/>
          <c:yMode val="edge"/>
          <c:x val="0.45125"/>
          <c:y val="0.031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'KPI Data'!$K$3</c:f>
              <c:strCache>
                <c:ptCount val="1"/>
                <c:pt idx="0">
                  <c:v>GROSS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'KPI Data'!$B$4:$B$13</c:f>
              <c:strCache/>
            </c:strRef>
          </c:cat>
          <c:val>
            <c:numRef>
              <c:f>'KPI Data'!$K$4:$K$13</c:f>
              <c:numCache/>
            </c:numRef>
          </c:val>
          <c:smooth val="0"/>
        </c:ser>
        <c:ser>
          <c:idx val="1"/>
          <c:order val="1"/>
          <c:tx>
            <c:strRef>
              <c:f>'KPI Data'!$L$3</c:f>
              <c:strCache>
                <c:ptCount val="1"/>
                <c:pt idx="0">
                  <c:v>NET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'KPI Data'!$B$4:$B$13</c:f>
              <c:strCache/>
            </c:strRef>
          </c:cat>
          <c:val>
            <c:numRef>
              <c:f>'KPI Data'!$L$4:$L$13</c:f>
              <c:numCache/>
            </c:numRef>
          </c:val>
          <c:smooth val="0"/>
        </c:ser>
        <c:marker val="1"/>
        <c:axId val="63050115"/>
        <c:axId val="34917884"/>
      </c:lineChart>
      <c:catAx>
        <c:axId val="63050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4917884"/>
        <c:crosses val="autoZero"/>
        <c:auto val="1"/>
        <c:lblOffset val="100"/>
        <c:noMultiLvlLbl val="0"/>
      </c:catAx>
      <c:valAx>
        <c:axId val="34917884"/>
        <c:scaling>
          <c:orientation val="minMax"/>
          <c:max val="1"/>
          <c:min val="0.2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63050115"/>
        <c:crosses val="autoZero"/>
        <c:crossBetween val="between"/>
        <c:dispUnits/>
        <c:minorUnit val="0.1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152400</xdr:rowOff>
    </xdr:from>
    <xdr:to>
      <xdr:col>21</xdr:col>
      <xdr:colOff>504825</xdr:colOff>
      <xdr:row>78</xdr:row>
      <xdr:rowOff>200025</xdr:rowOff>
    </xdr:to>
    <xdr:graphicFrame macro="">
      <xdr:nvGraphicFramePr>
        <xdr:cNvPr id="11" name="Chart 10"/>
        <xdr:cNvGraphicFramePr/>
      </xdr:nvGraphicFramePr>
      <xdr:xfrm>
        <a:off x="0" y="11258550"/>
        <a:ext cx="184880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10</xdr:col>
      <xdr:colOff>219075</xdr:colOff>
      <xdr:row>23</xdr:row>
      <xdr:rowOff>9525</xdr:rowOff>
    </xdr:to>
    <xdr:graphicFrame macro="">
      <xdr:nvGraphicFramePr>
        <xdr:cNvPr id="14" name="Chart 13"/>
        <xdr:cNvGraphicFramePr/>
      </xdr:nvGraphicFramePr>
      <xdr:xfrm>
        <a:off x="0" y="504825"/>
        <a:ext cx="898207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714375</xdr:colOff>
      <xdr:row>1</xdr:row>
      <xdr:rowOff>0</xdr:rowOff>
    </xdr:from>
    <xdr:to>
      <xdr:col>21</xdr:col>
      <xdr:colOff>504825</xdr:colOff>
      <xdr:row>23</xdr:row>
      <xdr:rowOff>9525</xdr:rowOff>
    </xdr:to>
    <xdr:graphicFrame macro="">
      <xdr:nvGraphicFramePr>
        <xdr:cNvPr id="15" name="Chart 14"/>
        <xdr:cNvGraphicFramePr/>
      </xdr:nvGraphicFramePr>
      <xdr:xfrm>
        <a:off x="9477375" y="504825"/>
        <a:ext cx="901065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219075</xdr:colOff>
      <xdr:row>34</xdr:row>
      <xdr:rowOff>28575</xdr:rowOff>
    </xdr:to>
    <xdr:graphicFrame macro="">
      <xdr:nvGraphicFramePr>
        <xdr:cNvPr id="16" name="Chart 15"/>
        <xdr:cNvGraphicFramePr/>
      </xdr:nvGraphicFramePr>
      <xdr:xfrm>
        <a:off x="0" y="4905375"/>
        <a:ext cx="8982075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714375</xdr:colOff>
      <xdr:row>23</xdr:row>
      <xdr:rowOff>9525</xdr:rowOff>
    </xdr:from>
    <xdr:to>
      <xdr:col>21</xdr:col>
      <xdr:colOff>504825</xdr:colOff>
      <xdr:row>34</xdr:row>
      <xdr:rowOff>38100</xdr:rowOff>
    </xdr:to>
    <xdr:graphicFrame macro="">
      <xdr:nvGraphicFramePr>
        <xdr:cNvPr id="17" name="Chart 16"/>
        <xdr:cNvGraphicFramePr/>
      </xdr:nvGraphicFramePr>
      <xdr:xfrm>
        <a:off x="9477375" y="4914900"/>
        <a:ext cx="9010650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34</xdr:row>
      <xdr:rowOff>123825</xdr:rowOff>
    </xdr:from>
    <xdr:to>
      <xdr:col>21</xdr:col>
      <xdr:colOff>504825</xdr:colOff>
      <xdr:row>54</xdr:row>
      <xdr:rowOff>123825</xdr:rowOff>
    </xdr:to>
    <xdr:graphicFrame macro="">
      <xdr:nvGraphicFramePr>
        <xdr:cNvPr id="18" name="Chart 17"/>
        <xdr:cNvGraphicFramePr/>
      </xdr:nvGraphicFramePr>
      <xdr:xfrm>
        <a:off x="0" y="7229475"/>
        <a:ext cx="18488025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showGridLines="0" tabSelected="1" zoomScale="75" zoomScaleNormal="75" zoomScalePageLayoutView="75" workbookViewId="0" topLeftCell="A1">
      <selection activeCell="Z25" sqref="Z25"/>
    </sheetView>
  </sheetViews>
  <sheetFormatPr defaultColWidth="11.00390625" defaultRowHeight="15.75"/>
  <cols>
    <col min="3" max="7" width="12.00390625" style="0" customWidth="1"/>
  </cols>
  <sheetData>
    <row r="1" spans="1:11" ht="39.75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1"/>
      <c r="K1" s="1"/>
    </row>
    <row r="80" ht="16.5" thickBot="1"/>
    <row r="81" spans="1:24" ht="15.75">
      <c r="A81" s="33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5"/>
      <c r="W81" s="31"/>
      <c r="X81" s="31"/>
    </row>
    <row r="82" spans="1:24" ht="15.7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8"/>
      <c r="W82" s="31"/>
      <c r="X82" s="31"/>
    </row>
    <row r="83" spans="1:24" ht="15.7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8"/>
      <c r="W83" s="31"/>
      <c r="X83" s="31"/>
    </row>
    <row r="84" spans="1:24" ht="15.75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8"/>
      <c r="W84" s="31"/>
      <c r="X84" s="31"/>
    </row>
    <row r="85" spans="1:24" ht="15.75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8"/>
      <c r="W85" s="31"/>
      <c r="X85" s="31"/>
    </row>
    <row r="86" spans="1:24" ht="15.7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8"/>
      <c r="W86" s="31"/>
      <c r="X86" s="31"/>
    </row>
    <row r="87" spans="1:24" ht="16.5" thickBot="1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1"/>
      <c r="W87" s="31"/>
      <c r="X87" s="31"/>
    </row>
    <row r="88" spans="1:24" ht="15.75">
      <c r="A88" s="3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5"/>
      <c r="W88" s="31"/>
      <c r="X88" s="31"/>
    </row>
    <row r="89" spans="1:24" ht="15.75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8"/>
      <c r="W89" s="31"/>
      <c r="X89" s="31"/>
    </row>
    <row r="90" spans="1:24" ht="15.75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8"/>
      <c r="W90" s="31"/>
      <c r="X90" s="31"/>
    </row>
    <row r="91" spans="1:24" ht="15.75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8"/>
      <c r="W91" s="31"/>
      <c r="X91" s="31"/>
    </row>
    <row r="92" spans="1:22" ht="15.7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8"/>
    </row>
    <row r="93" spans="1:22" ht="15.7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8"/>
    </row>
    <row r="94" spans="1:22" ht="16.5" thickBot="1">
      <c r="A94" s="3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1"/>
    </row>
  </sheetData>
  <mergeCells count="3">
    <mergeCell ref="A1:I1"/>
    <mergeCell ref="A81:V87"/>
    <mergeCell ref="A88:V9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workbookViewId="0" topLeftCell="A1">
      <selection activeCell="B21" sqref="B21"/>
    </sheetView>
  </sheetViews>
  <sheetFormatPr defaultColWidth="11.00390625" defaultRowHeight="15.75"/>
  <cols>
    <col min="1" max="1" width="6.125" style="0" customWidth="1"/>
    <col min="2" max="2" width="26.625" style="0" customWidth="1"/>
    <col min="3" max="12" width="12.00390625" style="0" customWidth="1"/>
  </cols>
  <sheetData>
    <row r="1" spans="1:14" ht="32.1" customHeight="1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  <c r="N1" s="1"/>
    </row>
    <row r="2" spans="1:12" ht="41.1" customHeight="1">
      <c r="A2" s="42" t="s">
        <v>4</v>
      </c>
      <c r="B2" s="42"/>
      <c r="C2" s="42" t="s">
        <v>0</v>
      </c>
      <c r="D2" s="42"/>
      <c r="E2" s="42"/>
      <c r="F2" s="42" t="s">
        <v>20</v>
      </c>
      <c r="G2" s="42"/>
      <c r="H2" s="42" t="s">
        <v>17</v>
      </c>
      <c r="I2" s="42"/>
      <c r="J2" s="42"/>
      <c r="K2" s="42" t="s">
        <v>21</v>
      </c>
      <c r="L2" s="42"/>
    </row>
    <row r="3" spans="1:12" ht="23.1" customHeight="1">
      <c r="A3" s="9" t="s">
        <v>5</v>
      </c>
      <c r="B3" s="10" t="s">
        <v>6</v>
      </c>
      <c r="C3" s="11" t="s">
        <v>18</v>
      </c>
      <c r="D3" s="11" t="s">
        <v>1</v>
      </c>
      <c r="E3" s="11" t="s">
        <v>2</v>
      </c>
      <c r="F3" s="12" t="s">
        <v>25</v>
      </c>
      <c r="G3" s="12" t="s">
        <v>26</v>
      </c>
      <c r="H3" s="13" t="s">
        <v>18</v>
      </c>
      <c r="I3" s="13" t="s">
        <v>1</v>
      </c>
      <c r="J3" s="13" t="s">
        <v>2</v>
      </c>
      <c r="K3" s="14" t="s">
        <v>23</v>
      </c>
      <c r="L3" s="14" t="s">
        <v>22</v>
      </c>
    </row>
    <row r="4" spans="1:12" ht="15.75">
      <c r="A4" s="15">
        <v>1</v>
      </c>
      <c r="B4" s="16" t="s">
        <v>7</v>
      </c>
      <c r="C4" s="17">
        <v>129868</v>
      </c>
      <c r="D4" s="17">
        <v>256513</v>
      </c>
      <c r="E4" s="17">
        <f>(C4-D4)</f>
        <v>-126645</v>
      </c>
      <c r="F4" s="18">
        <v>24283</v>
      </c>
      <c r="G4" s="18">
        <f>F4+D4</f>
        <v>280796</v>
      </c>
      <c r="H4" s="17">
        <v>1100916</v>
      </c>
      <c r="I4" s="17">
        <v>1073357</v>
      </c>
      <c r="J4" s="17">
        <f>I4-H4</f>
        <v>-27559</v>
      </c>
      <c r="K4" s="19">
        <f>(I4-D4)/I4</f>
        <v>0.7610180023980838</v>
      </c>
      <c r="L4" s="19">
        <f>(I4-G4)/I4</f>
        <v>0.7383945881938628</v>
      </c>
    </row>
    <row r="5" spans="1:12" ht="15.75">
      <c r="A5" s="20">
        <v>2</v>
      </c>
      <c r="B5" s="21" t="s">
        <v>8</v>
      </c>
      <c r="C5" s="22">
        <v>237605</v>
      </c>
      <c r="D5" s="22">
        <v>85618</v>
      </c>
      <c r="E5" s="22">
        <f aca="true" t="shared" si="0" ref="E5:E13">(C5-D5)</f>
        <v>151987</v>
      </c>
      <c r="F5" s="23">
        <v>10598</v>
      </c>
      <c r="G5" s="23">
        <f aca="true" t="shared" si="1" ref="G5:G13">F5+D5</f>
        <v>96216</v>
      </c>
      <c r="H5" s="24">
        <v>215534</v>
      </c>
      <c r="I5" s="24">
        <v>878162</v>
      </c>
      <c r="J5" s="24">
        <f aca="true" t="shared" si="2" ref="J5:J13">I5-H5</f>
        <v>662628</v>
      </c>
      <c r="K5" s="25">
        <f aca="true" t="shared" si="3" ref="K5:K13">(I5-D5)/I5</f>
        <v>0.9025031827840422</v>
      </c>
      <c r="L5" s="25">
        <f aca="true" t="shared" si="4" ref="L5:L13">(I5-G5)/I5</f>
        <v>0.8904347944912214</v>
      </c>
    </row>
    <row r="6" spans="1:12" ht="15.75">
      <c r="A6" s="15">
        <v>3</v>
      </c>
      <c r="B6" s="16" t="s">
        <v>9</v>
      </c>
      <c r="C6" s="17">
        <v>249420</v>
      </c>
      <c r="D6" s="17">
        <v>264259</v>
      </c>
      <c r="E6" s="17">
        <f t="shared" si="0"/>
        <v>-14839</v>
      </c>
      <c r="F6" s="18">
        <v>10527</v>
      </c>
      <c r="G6" s="18">
        <f t="shared" si="1"/>
        <v>274786</v>
      </c>
      <c r="H6" s="17">
        <v>820719</v>
      </c>
      <c r="I6" s="17">
        <v>1193784</v>
      </c>
      <c r="J6" s="17">
        <f t="shared" si="2"/>
        <v>373065</v>
      </c>
      <c r="K6" s="19">
        <f t="shared" si="3"/>
        <v>0.7786375089630955</v>
      </c>
      <c r="L6" s="19">
        <f t="shared" si="4"/>
        <v>0.7698193308002118</v>
      </c>
    </row>
    <row r="7" spans="1:12" ht="15.75">
      <c r="A7" s="20">
        <v>4</v>
      </c>
      <c r="B7" s="21" t="s">
        <v>11</v>
      </c>
      <c r="C7" s="22">
        <v>226538</v>
      </c>
      <c r="D7" s="22">
        <v>293368</v>
      </c>
      <c r="E7" s="22">
        <f t="shared" si="0"/>
        <v>-66830</v>
      </c>
      <c r="F7" s="23">
        <v>20592</v>
      </c>
      <c r="G7" s="23">
        <f t="shared" si="1"/>
        <v>313960</v>
      </c>
      <c r="H7" s="24">
        <v>620242</v>
      </c>
      <c r="I7" s="24">
        <v>420345</v>
      </c>
      <c r="J7" s="24">
        <f t="shared" si="2"/>
        <v>-199897</v>
      </c>
      <c r="K7" s="25">
        <f t="shared" si="3"/>
        <v>0.30207805493106854</v>
      </c>
      <c r="L7" s="25">
        <f t="shared" si="4"/>
        <v>0.2530897239172584</v>
      </c>
    </row>
    <row r="8" spans="1:12" ht="15.75">
      <c r="A8" s="15">
        <v>5</v>
      </c>
      <c r="B8" s="16" t="s">
        <v>10</v>
      </c>
      <c r="C8" s="17">
        <v>109478</v>
      </c>
      <c r="D8" s="17">
        <v>174003</v>
      </c>
      <c r="E8" s="17">
        <f t="shared" si="0"/>
        <v>-64525</v>
      </c>
      <c r="F8" s="18">
        <v>20392</v>
      </c>
      <c r="G8" s="18">
        <f t="shared" si="1"/>
        <v>194395</v>
      </c>
      <c r="H8" s="17">
        <v>821177</v>
      </c>
      <c r="I8" s="17">
        <v>1175811</v>
      </c>
      <c r="J8" s="17">
        <f t="shared" si="2"/>
        <v>354634</v>
      </c>
      <c r="K8" s="19">
        <f t="shared" si="3"/>
        <v>0.8520144819192881</v>
      </c>
      <c r="L8" s="19">
        <f t="shared" si="4"/>
        <v>0.8346715586093343</v>
      </c>
    </row>
    <row r="9" spans="1:12" ht="15.75">
      <c r="A9" s="20">
        <v>6</v>
      </c>
      <c r="B9" s="21" t="s">
        <v>12</v>
      </c>
      <c r="C9" s="22">
        <v>129160</v>
      </c>
      <c r="D9" s="22">
        <v>249567</v>
      </c>
      <c r="E9" s="22">
        <f t="shared" si="0"/>
        <v>-120407</v>
      </c>
      <c r="F9" s="23">
        <v>14490</v>
      </c>
      <c r="G9" s="23">
        <f t="shared" si="1"/>
        <v>264057</v>
      </c>
      <c r="H9" s="24">
        <v>901263</v>
      </c>
      <c r="I9" s="24">
        <v>1015766</v>
      </c>
      <c r="J9" s="24">
        <f t="shared" si="2"/>
        <v>114503</v>
      </c>
      <c r="K9" s="25">
        <f t="shared" si="3"/>
        <v>0.7543066021111161</v>
      </c>
      <c r="L9" s="25">
        <f t="shared" si="4"/>
        <v>0.7400415056223579</v>
      </c>
    </row>
    <row r="10" spans="1:12" ht="15.75">
      <c r="A10" s="15">
        <v>7</v>
      </c>
      <c r="B10" s="16" t="s">
        <v>13</v>
      </c>
      <c r="C10" s="17">
        <v>213785</v>
      </c>
      <c r="D10" s="17">
        <v>79255</v>
      </c>
      <c r="E10" s="17">
        <f t="shared" si="0"/>
        <v>134530</v>
      </c>
      <c r="F10" s="18">
        <v>15582</v>
      </c>
      <c r="G10" s="18">
        <f t="shared" si="1"/>
        <v>94837</v>
      </c>
      <c r="H10" s="17">
        <v>878528</v>
      </c>
      <c r="I10" s="17">
        <v>733751</v>
      </c>
      <c r="J10" s="17">
        <f t="shared" si="2"/>
        <v>-144777</v>
      </c>
      <c r="K10" s="19">
        <f t="shared" si="3"/>
        <v>0.8919865185873682</v>
      </c>
      <c r="L10" s="19">
        <f t="shared" si="4"/>
        <v>0.8707504316859535</v>
      </c>
    </row>
    <row r="11" spans="1:12" ht="15.75">
      <c r="A11" s="20">
        <v>8</v>
      </c>
      <c r="B11" s="21" t="s">
        <v>14</v>
      </c>
      <c r="C11" s="22">
        <v>128283</v>
      </c>
      <c r="D11" s="22">
        <v>122300</v>
      </c>
      <c r="E11" s="22">
        <f t="shared" si="0"/>
        <v>5983</v>
      </c>
      <c r="F11" s="23">
        <v>21606</v>
      </c>
      <c r="G11" s="23">
        <f t="shared" si="1"/>
        <v>143906</v>
      </c>
      <c r="H11" s="24">
        <v>838380</v>
      </c>
      <c r="I11" s="24">
        <v>955983</v>
      </c>
      <c r="J11" s="24">
        <f t="shared" si="2"/>
        <v>117603</v>
      </c>
      <c r="K11" s="25">
        <f t="shared" si="3"/>
        <v>0.8720688547808905</v>
      </c>
      <c r="L11" s="25">
        <f t="shared" si="4"/>
        <v>0.8494680344734163</v>
      </c>
    </row>
    <row r="12" spans="1:12" ht="15.75">
      <c r="A12" s="15">
        <v>9</v>
      </c>
      <c r="B12" s="16" t="s">
        <v>15</v>
      </c>
      <c r="C12" s="17">
        <v>175438</v>
      </c>
      <c r="D12" s="17">
        <v>119943</v>
      </c>
      <c r="E12" s="17">
        <f t="shared" si="0"/>
        <v>55495</v>
      </c>
      <c r="F12" s="18">
        <v>20667</v>
      </c>
      <c r="G12" s="18">
        <f t="shared" si="1"/>
        <v>140610</v>
      </c>
      <c r="H12" s="17">
        <v>1073157</v>
      </c>
      <c r="I12" s="17">
        <v>924095</v>
      </c>
      <c r="J12" s="17">
        <f t="shared" si="2"/>
        <v>-149062</v>
      </c>
      <c r="K12" s="19">
        <f t="shared" si="3"/>
        <v>0.8702049031755393</v>
      </c>
      <c r="L12" s="19">
        <f t="shared" si="4"/>
        <v>0.8478403194476758</v>
      </c>
    </row>
    <row r="13" spans="1:12" ht="15.75">
      <c r="A13" s="20">
        <v>10</v>
      </c>
      <c r="B13" s="21" t="s">
        <v>16</v>
      </c>
      <c r="C13" s="22">
        <v>253755</v>
      </c>
      <c r="D13" s="22">
        <v>255187</v>
      </c>
      <c r="E13" s="22">
        <f t="shared" si="0"/>
        <v>-1432</v>
      </c>
      <c r="F13" s="23">
        <v>12347</v>
      </c>
      <c r="G13" s="23">
        <f t="shared" si="1"/>
        <v>267534</v>
      </c>
      <c r="H13" s="24">
        <v>1141047</v>
      </c>
      <c r="I13" s="24">
        <v>1061074</v>
      </c>
      <c r="J13" s="24">
        <f t="shared" si="2"/>
        <v>-79973</v>
      </c>
      <c r="K13" s="25">
        <f t="shared" si="3"/>
        <v>0.759501222346415</v>
      </c>
      <c r="L13" s="25">
        <f t="shared" si="4"/>
        <v>0.7478648991493525</v>
      </c>
    </row>
    <row r="14" spans="2:12" ht="15.75">
      <c r="B14" s="1"/>
      <c r="C14" s="5">
        <f>SUM(C4:C13)</f>
        <v>1853330</v>
      </c>
      <c r="D14" s="5">
        <f aca="true" t="shared" si="5" ref="D14:J14">SUM(D4:D13)</f>
        <v>1900013</v>
      </c>
      <c r="E14" s="5">
        <f t="shared" si="5"/>
        <v>-46683</v>
      </c>
      <c r="F14" s="6">
        <f>SUM(F4:F13)</f>
        <v>171084</v>
      </c>
      <c r="G14" s="6">
        <f>SUM(G4:G13)</f>
        <v>2071097</v>
      </c>
      <c r="H14" s="7">
        <f t="shared" si="5"/>
        <v>8410963</v>
      </c>
      <c r="I14" s="7">
        <f t="shared" si="5"/>
        <v>9432128</v>
      </c>
      <c r="J14" s="7">
        <f t="shared" si="5"/>
        <v>1021165</v>
      </c>
      <c r="K14" s="8">
        <f>SUM(K4:K13)/10</f>
        <v>0.7744319331996906</v>
      </c>
      <c r="L14" s="8">
        <f>SUM(L4:L13)/10</f>
        <v>0.7542375186390644</v>
      </c>
    </row>
    <row r="15" spans="2:14" ht="15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36" customHeight="1">
      <c r="B17" s="1"/>
      <c r="C17" s="42" t="s">
        <v>19</v>
      </c>
      <c r="D17" s="42"/>
      <c r="E17" s="42"/>
      <c r="F17" s="1"/>
      <c r="G17" s="1"/>
      <c r="H17" s="1"/>
      <c r="I17" s="1"/>
      <c r="J17" s="1"/>
      <c r="K17" s="1"/>
      <c r="L17" s="1"/>
      <c r="M17" s="1"/>
      <c r="N17" s="1"/>
    </row>
    <row r="18" spans="2:14" ht="24" customHeight="1">
      <c r="B18" s="1"/>
      <c r="C18" s="30" t="s">
        <v>3</v>
      </c>
      <c r="D18" s="30" t="s">
        <v>27</v>
      </c>
      <c r="E18" s="30" t="s">
        <v>28</v>
      </c>
      <c r="F18" s="1"/>
      <c r="G18" s="1"/>
      <c r="H18" s="1"/>
      <c r="I18" s="1"/>
      <c r="J18" s="1"/>
      <c r="K18" s="1"/>
      <c r="L18" s="1"/>
      <c r="M18" s="1"/>
      <c r="N18" s="1"/>
    </row>
    <row r="19" spans="2:14" ht="15.75">
      <c r="B19" s="1"/>
      <c r="C19" s="26">
        <v>2007</v>
      </c>
      <c r="D19" s="27">
        <v>3613439</v>
      </c>
      <c r="E19" s="27">
        <v>3293202</v>
      </c>
      <c r="F19" s="1"/>
      <c r="G19" s="1"/>
      <c r="H19" s="1"/>
      <c r="I19" s="1"/>
      <c r="J19" s="1"/>
      <c r="K19" s="1"/>
      <c r="L19" s="1"/>
      <c r="M19" s="1"/>
      <c r="N19" s="1"/>
    </row>
    <row r="20" spans="2:14" ht="15.75">
      <c r="B20" s="1"/>
      <c r="C20" s="28">
        <v>2008</v>
      </c>
      <c r="D20" s="29">
        <v>3508776</v>
      </c>
      <c r="E20" s="29">
        <v>3441854</v>
      </c>
      <c r="F20" s="1"/>
      <c r="G20" s="4"/>
      <c r="H20" s="4"/>
      <c r="I20" s="1"/>
      <c r="J20" s="1"/>
      <c r="K20" s="1"/>
      <c r="L20" s="1"/>
      <c r="M20" s="1"/>
      <c r="N20" s="1"/>
    </row>
    <row r="21" spans="2:14" ht="15.75">
      <c r="B21" s="1"/>
      <c r="C21" s="26">
        <v>2009</v>
      </c>
      <c r="D21" s="27">
        <v>3719457</v>
      </c>
      <c r="E21" s="27">
        <v>3531844</v>
      </c>
      <c r="F21" s="1"/>
      <c r="G21" s="4"/>
      <c r="H21" s="4"/>
      <c r="I21" s="3"/>
      <c r="L21" s="1"/>
      <c r="M21" s="1"/>
      <c r="N21" s="1"/>
    </row>
    <row r="22" spans="2:14" ht="15.75">
      <c r="B22" s="1"/>
      <c r="C22" s="28">
        <v>2010</v>
      </c>
      <c r="D22" s="29">
        <v>3310212</v>
      </c>
      <c r="E22" s="29">
        <v>3354051</v>
      </c>
      <c r="F22" s="1"/>
      <c r="G22" s="4"/>
      <c r="H22" s="4"/>
      <c r="I22" s="3"/>
      <c r="L22" s="1"/>
      <c r="M22" s="1"/>
      <c r="N22" s="1"/>
    </row>
    <row r="23" spans="3:9" ht="15.75">
      <c r="C23" s="26">
        <v>2011</v>
      </c>
      <c r="D23" s="27">
        <v>3945202</v>
      </c>
      <c r="E23" s="27">
        <v>3476155</v>
      </c>
      <c r="G23" s="2"/>
      <c r="H23" s="2"/>
      <c r="I23" s="3"/>
    </row>
    <row r="24" spans="3:9" ht="15.75">
      <c r="C24" s="28">
        <v>2012</v>
      </c>
      <c r="D24" s="29">
        <v>3938152</v>
      </c>
      <c r="E24" s="29">
        <v>3538468</v>
      </c>
      <c r="G24" s="4"/>
      <c r="H24" s="2"/>
      <c r="I24" s="3"/>
    </row>
    <row r="25" spans="3:9" ht="15.75">
      <c r="C25" s="26">
        <v>2013</v>
      </c>
      <c r="D25" s="27">
        <v>3733706</v>
      </c>
      <c r="E25" s="27">
        <v>3727037</v>
      </c>
      <c r="G25" s="2"/>
      <c r="H25" s="2"/>
      <c r="I25" s="3"/>
    </row>
    <row r="26" spans="3:9" ht="15.75">
      <c r="C26" s="28">
        <v>2014</v>
      </c>
      <c r="D26" s="29">
        <v>3526698</v>
      </c>
      <c r="E26" s="29">
        <v>3425405</v>
      </c>
      <c r="I26" s="3"/>
    </row>
    <row r="27" spans="3:9" ht="15.75">
      <c r="C27" s="26">
        <v>2015</v>
      </c>
      <c r="D27" s="27">
        <v>3632971</v>
      </c>
      <c r="E27" s="27">
        <v>3734041</v>
      </c>
      <c r="I27" s="3"/>
    </row>
    <row r="28" spans="3:9" ht="15.75">
      <c r="C28" s="28">
        <v>2016</v>
      </c>
      <c r="D28" s="29">
        <v>3206487</v>
      </c>
      <c r="E28" s="29">
        <v>3677074</v>
      </c>
      <c r="I28" s="3"/>
    </row>
    <row r="29" ht="15.75">
      <c r="I29" s="3"/>
    </row>
    <row r="30" ht="15.75">
      <c r="I30" s="3"/>
    </row>
  </sheetData>
  <mergeCells count="7">
    <mergeCell ref="K2:L2"/>
    <mergeCell ref="A1:J1"/>
    <mergeCell ref="F2:G2"/>
    <mergeCell ref="C17:E17"/>
    <mergeCell ref="A2:B2"/>
    <mergeCell ref="H2:J2"/>
    <mergeCell ref="C2:E2"/>
  </mergeCells>
  <printOptions/>
  <pageMargins left="0.7" right="0.7" top="0.75" bottom="0.75" header="0.3" footer="0.3"/>
  <pageSetup horizontalDpi="600" verticalDpi="600" orientation="portrait" r:id="rId1"/>
  <ignoredErrors>
    <ignoredError sqref="K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created xsi:type="dcterms:W3CDTF">2016-03-21T16:06:55Z</dcterms:created>
  <dcterms:modified xsi:type="dcterms:W3CDTF">2016-04-06T17:35:07Z</dcterms:modified>
  <cp:category/>
  <cp:version/>
  <cp:contentType/>
  <cp:contentStatus/>
</cp:coreProperties>
</file>