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825" windowHeight="12690"/>
  </bookViews>
  <sheets>
    <sheet name="Payments" sheetId="1" r:id="rId1"/>
  </sheets>
  <definedNames>
    <definedName name="epm_cash1">OFFSET(Payments!$O$21,2,0,Payments!$L$9,1)</definedName>
    <definedName name="epm_cash2">OFFSET(Payments!$L$21,2,0,Payments!$L$9,1)</definedName>
    <definedName name="epm_months">OFFSET(Payments!$A$21,2,0,Payments!$L$9,1)</definedName>
    <definedName name="epm_years">OFFSET(Payments!$A$21,2,0,Payments!$L$9,1)/12</definedName>
    <definedName name="_xlnm.Print_Area" localSheetId="0">Payments!$A:$O</definedName>
    <definedName name="_xlnm.Print_Titles" localSheetId="0">Payments!$21:$21</definedName>
    <definedName name="solver_adj" localSheetId="0" hidden="1">Payments!$D$6,Payments!$D$8,Payments!$D$5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Payments!$F$12</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s>
  <calcPr calcId="145621"/>
</workbook>
</file>

<file path=xl/calcChain.xml><?xml version="1.0" encoding="utf-8"?>
<calcChain xmlns="http://schemas.openxmlformats.org/spreadsheetml/2006/main">
  <c r="D12" i="1" l="1"/>
  <c r="D13" i="1" s="1"/>
  <c r="B166" i="1" s="1"/>
  <c r="E12" i="1"/>
  <c r="E13" i="1" s="1"/>
  <c r="L9" i="1" s="1"/>
  <c r="L11" i="1" s="1"/>
  <c r="B24" i="1"/>
  <c r="B29" i="1"/>
  <c r="B56" i="1"/>
  <c r="B88" i="1"/>
  <c r="B102" i="1"/>
  <c r="B118" i="1"/>
  <c r="B152" i="1"/>
  <c r="G22" i="1"/>
  <c r="B183" i="1"/>
  <c r="B184" i="1"/>
  <c r="G189" i="1"/>
  <c r="G190" i="1"/>
  <c r="C195" i="1"/>
  <c r="E195" i="1"/>
  <c r="B203" i="1"/>
  <c r="B216" i="1"/>
  <c r="B217" i="1"/>
  <c r="B232" i="1"/>
  <c r="B235" i="1"/>
  <c r="B248" i="1"/>
  <c r="B249" i="1"/>
  <c r="B264" i="1"/>
  <c r="B267" i="1"/>
  <c r="B280" i="1"/>
  <c r="B281" i="1"/>
  <c r="B296" i="1"/>
  <c r="C199" i="1"/>
  <c r="E203" i="1"/>
  <c r="G203" i="1"/>
  <c r="G208" i="1"/>
  <c r="G209" i="1"/>
  <c r="C214" i="1"/>
  <c r="E214" i="1"/>
  <c r="E219" i="1"/>
  <c r="E220" i="1"/>
  <c r="E222" i="1"/>
  <c r="C223" i="1"/>
  <c r="G225" i="1"/>
  <c r="E226" i="1"/>
  <c r="E228" i="1"/>
  <c r="G228" i="1"/>
  <c r="C231" i="1"/>
  <c r="G231" i="1"/>
  <c r="G233" i="1"/>
  <c r="C234" i="1"/>
  <c r="E236" i="1"/>
  <c r="C237" i="1"/>
  <c r="C239" i="1"/>
  <c r="E239" i="1"/>
  <c r="G241" i="1"/>
  <c r="E242" i="1"/>
  <c r="E244" i="1"/>
  <c r="G244" i="1"/>
  <c r="C247" i="1"/>
  <c r="G247" i="1"/>
  <c r="G249" i="1"/>
  <c r="C250" i="1"/>
  <c r="E252" i="1"/>
  <c r="C253" i="1"/>
  <c r="C255" i="1"/>
  <c r="E255" i="1"/>
  <c r="G257" i="1"/>
  <c r="E258" i="1"/>
  <c r="E260" i="1"/>
  <c r="G260" i="1"/>
  <c r="C263" i="1"/>
  <c r="G263" i="1"/>
  <c r="G265" i="1"/>
  <c r="C266" i="1"/>
  <c r="E268" i="1"/>
  <c r="C269" i="1"/>
  <c r="C271" i="1"/>
  <c r="E271" i="1"/>
  <c r="G273" i="1"/>
  <c r="E274" i="1"/>
  <c r="E276" i="1"/>
  <c r="G276" i="1"/>
  <c r="C279" i="1"/>
  <c r="G279" i="1"/>
  <c r="G281" i="1"/>
  <c r="C282" i="1"/>
  <c r="E284" i="1"/>
  <c r="C285" i="1"/>
  <c r="C287" i="1"/>
  <c r="E287" i="1"/>
  <c r="G289" i="1"/>
  <c r="E290" i="1"/>
  <c r="E292" i="1"/>
  <c r="G292" i="1"/>
  <c r="C295" i="1"/>
  <c r="G295" i="1"/>
  <c r="G297" i="1"/>
  <c r="C298" i="1"/>
  <c r="E14" i="1"/>
  <c r="E300" i="1"/>
  <c r="E303" i="1"/>
  <c r="E307" i="1"/>
  <c r="E311" i="1"/>
  <c r="E316" i="1"/>
  <c r="E319" i="1"/>
  <c r="E323" i="1"/>
  <c r="E327" i="1"/>
  <c r="E332" i="1"/>
  <c r="E335" i="1"/>
  <c r="E339" i="1"/>
  <c r="E343" i="1"/>
  <c r="E348" i="1"/>
  <c r="E351" i="1"/>
  <c r="E355" i="1"/>
  <c r="E359" i="1"/>
  <c r="E364" i="1"/>
  <c r="E367" i="1"/>
  <c r="E371" i="1"/>
  <c r="E375" i="1"/>
  <c r="E380" i="1"/>
  <c r="M14" i="1"/>
  <c r="E15" i="1"/>
  <c r="M15" i="1"/>
  <c r="D17" i="1"/>
  <c r="O22" i="1"/>
  <c r="J23" i="1"/>
  <c r="L23" i="1" s="1"/>
  <c r="K24" i="1" s="1"/>
  <c r="L24" i="1" s="1"/>
  <c r="K25" i="1" s="1"/>
  <c r="L25" i="1" s="1"/>
  <c r="K26" i="1" s="1"/>
  <c r="L26" i="1" s="1"/>
  <c r="K27" i="1" s="1"/>
  <c r="L27" i="1" s="1"/>
  <c r="K28" i="1" s="1"/>
  <c r="K23" i="1"/>
  <c r="O23" i="1"/>
  <c r="N24" i="1" s="1"/>
  <c r="N23" i="1"/>
  <c r="J24" i="1"/>
  <c r="J25" i="1"/>
  <c r="M25" i="1"/>
  <c r="J26" i="1"/>
  <c r="M26" i="1"/>
  <c r="J27" i="1"/>
  <c r="M27" i="1"/>
  <c r="J28" i="1"/>
  <c r="J29" i="1"/>
  <c r="M29" i="1"/>
  <c r="J30" i="1"/>
  <c r="M30" i="1"/>
  <c r="J31" i="1"/>
  <c r="M31" i="1"/>
  <c r="J32" i="1"/>
  <c r="J33" i="1"/>
  <c r="M33" i="1"/>
  <c r="J34" i="1"/>
  <c r="M34" i="1"/>
  <c r="J35" i="1"/>
  <c r="M35" i="1"/>
  <c r="J36" i="1"/>
  <c r="J37" i="1"/>
  <c r="M37" i="1"/>
  <c r="J38" i="1"/>
  <c r="M38" i="1"/>
  <c r="J39" i="1"/>
  <c r="M39" i="1"/>
  <c r="J40" i="1"/>
  <c r="J41" i="1"/>
  <c r="M41" i="1"/>
  <c r="J42" i="1"/>
  <c r="M42" i="1"/>
  <c r="J43" i="1"/>
  <c r="M43" i="1"/>
  <c r="J44" i="1"/>
  <c r="J45" i="1"/>
  <c r="M45" i="1"/>
  <c r="J46" i="1"/>
  <c r="M46" i="1"/>
  <c r="J47" i="1"/>
  <c r="M47" i="1"/>
  <c r="J48" i="1"/>
  <c r="J49" i="1"/>
  <c r="M49" i="1"/>
  <c r="J50" i="1"/>
  <c r="M50" i="1"/>
  <c r="J51" i="1"/>
  <c r="M51" i="1"/>
  <c r="J52" i="1"/>
  <c r="J53" i="1"/>
  <c r="M53" i="1"/>
  <c r="J54" i="1"/>
  <c r="M54" i="1"/>
  <c r="J55" i="1"/>
  <c r="M55" i="1"/>
  <c r="J56" i="1"/>
  <c r="J57" i="1"/>
  <c r="M57" i="1"/>
  <c r="J58" i="1"/>
  <c r="M58" i="1"/>
  <c r="J59" i="1"/>
  <c r="M59" i="1"/>
  <c r="J60" i="1"/>
  <c r="J61" i="1"/>
  <c r="M61" i="1"/>
  <c r="J62" i="1"/>
  <c r="M62" i="1"/>
  <c r="J63" i="1"/>
  <c r="M63" i="1"/>
  <c r="J64" i="1"/>
  <c r="J65" i="1"/>
  <c r="M65" i="1"/>
  <c r="J66" i="1"/>
  <c r="M66" i="1"/>
  <c r="J67" i="1"/>
  <c r="M67" i="1"/>
  <c r="J68" i="1"/>
  <c r="J69" i="1"/>
  <c r="M69" i="1"/>
  <c r="J70" i="1"/>
  <c r="M70" i="1"/>
  <c r="J71" i="1"/>
  <c r="M71" i="1"/>
  <c r="J72" i="1"/>
  <c r="J73" i="1"/>
  <c r="M73" i="1"/>
  <c r="J74" i="1"/>
  <c r="M74" i="1"/>
  <c r="J75" i="1"/>
  <c r="M75" i="1"/>
  <c r="J76" i="1"/>
  <c r="J77" i="1"/>
  <c r="M77" i="1"/>
  <c r="J78" i="1"/>
  <c r="M78" i="1"/>
  <c r="J79" i="1"/>
  <c r="M79" i="1"/>
  <c r="J80" i="1"/>
  <c r="J81" i="1"/>
  <c r="M81" i="1"/>
  <c r="J82" i="1"/>
  <c r="M82" i="1"/>
  <c r="J83" i="1"/>
  <c r="M83" i="1"/>
  <c r="J84" i="1"/>
  <c r="J85" i="1"/>
  <c r="M85" i="1"/>
  <c r="J86" i="1"/>
  <c r="M86" i="1"/>
  <c r="J87" i="1"/>
  <c r="M87" i="1"/>
  <c r="J88" i="1"/>
  <c r="J89" i="1"/>
  <c r="M89" i="1"/>
  <c r="J90" i="1"/>
  <c r="M90" i="1"/>
  <c r="J91" i="1"/>
  <c r="M91" i="1"/>
  <c r="J92" i="1"/>
  <c r="J93" i="1"/>
  <c r="M93" i="1"/>
  <c r="J94" i="1"/>
  <c r="M94" i="1"/>
  <c r="J95" i="1"/>
  <c r="M95" i="1"/>
  <c r="J96" i="1"/>
  <c r="J97" i="1"/>
  <c r="M97" i="1"/>
  <c r="J98" i="1"/>
  <c r="M98" i="1"/>
  <c r="J99" i="1"/>
  <c r="M99" i="1"/>
  <c r="J100" i="1"/>
  <c r="J101" i="1"/>
  <c r="M101" i="1"/>
  <c r="J102" i="1"/>
  <c r="M102" i="1"/>
  <c r="J103" i="1"/>
  <c r="M103" i="1"/>
  <c r="J104" i="1"/>
  <c r="J105" i="1"/>
  <c r="M105" i="1"/>
  <c r="J106" i="1"/>
  <c r="M106" i="1"/>
  <c r="J107" i="1"/>
  <c r="M107" i="1"/>
  <c r="J108" i="1"/>
  <c r="J109" i="1"/>
  <c r="M109" i="1"/>
  <c r="J110" i="1"/>
  <c r="M110" i="1"/>
  <c r="J111" i="1"/>
  <c r="M111" i="1"/>
  <c r="J112" i="1"/>
  <c r="J113" i="1"/>
  <c r="M113" i="1"/>
  <c r="J114" i="1"/>
  <c r="M114" i="1"/>
  <c r="J115" i="1"/>
  <c r="M115" i="1"/>
  <c r="J116" i="1"/>
  <c r="J117" i="1"/>
  <c r="M117" i="1"/>
  <c r="J118" i="1"/>
  <c r="M118" i="1"/>
  <c r="J119" i="1"/>
  <c r="M119" i="1"/>
  <c r="J120" i="1"/>
  <c r="J121" i="1"/>
  <c r="M121" i="1"/>
  <c r="J122" i="1"/>
  <c r="M122" i="1"/>
  <c r="J123" i="1"/>
  <c r="M123" i="1"/>
  <c r="J124" i="1"/>
  <c r="J125" i="1"/>
  <c r="M125" i="1"/>
  <c r="J126" i="1"/>
  <c r="M126" i="1"/>
  <c r="J127" i="1"/>
  <c r="M127" i="1"/>
  <c r="J128" i="1"/>
  <c r="J129" i="1"/>
  <c r="M129" i="1"/>
  <c r="J130" i="1"/>
  <c r="M130" i="1"/>
  <c r="J131" i="1"/>
  <c r="M131" i="1"/>
  <c r="J132" i="1"/>
  <c r="J133" i="1"/>
  <c r="M133" i="1"/>
  <c r="J134" i="1"/>
  <c r="M134" i="1"/>
  <c r="J135" i="1"/>
  <c r="M135" i="1"/>
  <c r="J136" i="1"/>
  <c r="J137" i="1"/>
  <c r="M137" i="1"/>
  <c r="J138" i="1"/>
  <c r="M138" i="1"/>
  <c r="J139" i="1"/>
  <c r="M139" i="1"/>
  <c r="J140" i="1"/>
  <c r="J141" i="1"/>
  <c r="M141" i="1"/>
  <c r="J142" i="1"/>
  <c r="M142" i="1"/>
  <c r="J143" i="1"/>
  <c r="M143" i="1"/>
  <c r="J144" i="1"/>
  <c r="J145" i="1"/>
  <c r="M145" i="1"/>
  <c r="J146" i="1"/>
  <c r="M146" i="1"/>
  <c r="J147" i="1"/>
  <c r="M147" i="1"/>
  <c r="J148" i="1"/>
  <c r="J149" i="1"/>
  <c r="M149" i="1"/>
  <c r="J150" i="1"/>
  <c r="M150" i="1"/>
  <c r="J151" i="1"/>
  <c r="M151" i="1"/>
  <c r="J152" i="1"/>
  <c r="J153" i="1"/>
  <c r="M153" i="1"/>
  <c r="J154" i="1"/>
  <c r="M154" i="1"/>
  <c r="J155" i="1"/>
  <c r="M155" i="1"/>
  <c r="J156" i="1"/>
  <c r="J157" i="1"/>
  <c r="M157" i="1"/>
  <c r="J158" i="1"/>
  <c r="M158" i="1"/>
  <c r="J159" i="1"/>
  <c r="M159" i="1"/>
  <c r="J160" i="1"/>
  <c r="J161" i="1"/>
  <c r="M161" i="1"/>
  <c r="J162" i="1"/>
  <c r="M162" i="1"/>
  <c r="J163" i="1"/>
  <c r="M163" i="1"/>
  <c r="J164" i="1"/>
  <c r="J165" i="1"/>
  <c r="M165" i="1"/>
  <c r="J166" i="1"/>
  <c r="M166" i="1"/>
  <c r="J167" i="1"/>
  <c r="M167" i="1"/>
  <c r="J168" i="1"/>
  <c r="J169" i="1"/>
  <c r="M169" i="1"/>
  <c r="J170" i="1"/>
  <c r="M170" i="1"/>
  <c r="J171" i="1"/>
  <c r="M171" i="1"/>
  <c r="J172" i="1"/>
  <c r="J173" i="1"/>
  <c r="M173" i="1"/>
  <c r="J174" i="1"/>
  <c r="M174" i="1"/>
  <c r="J175" i="1"/>
  <c r="M175" i="1"/>
  <c r="J176" i="1"/>
  <c r="J177" i="1"/>
  <c r="M177" i="1"/>
  <c r="J178" i="1"/>
  <c r="M178" i="1"/>
  <c r="J179" i="1"/>
  <c r="M179" i="1"/>
  <c r="J180" i="1"/>
  <c r="J181" i="1"/>
  <c r="M181" i="1"/>
  <c r="J182" i="1"/>
  <c r="M182" i="1"/>
  <c r="J183" i="1"/>
  <c r="M183" i="1"/>
  <c r="J184" i="1"/>
  <c r="J185" i="1"/>
  <c r="M185" i="1"/>
  <c r="J186" i="1"/>
  <c r="M186" i="1"/>
  <c r="J187" i="1"/>
  <c r="M187" i="1"/>
  <c r="D188" i="1"/>
  <c r="J188" i="1"/>
  <c r="D189" i="1"/>
  <c r="H189" i="1"/>
  <c r="J189" i="1"/>
  <c r="F190" i="1"/>
  <c r="J190" i="1"/>
  <c r="D191" i="1"/>
  <c r="F191" i="1"/>
  <c r="J191" i="1"/>
  <c r="M191" i="1"/>
  <c r="F192" i="1"/>
  <c r="J192" i="1"/>
  <c r="M192" i="1"/>
  <c r="H193" i="1"/>
  <c r="J193" i="1"/>
  <c r="M193" i="1"/>
  <c r="F194" i="1"/>
  <c r="H194" i="1"/>
  <c r="J194" i="1"/>
  <c r="D195" i="1"/>
  <c r="H195" i="1"/>
  <c r="J195" i="1"/>
  <c r="M195" i="1"/>
  <c r="D196" i="1"/>
  <c r="J196" i="1"/>
  <c r="D197" i="1"/>
  <c r="H197" i="1"/>
  <c r="J197" i="1"/>
  <c r="F198" i="1"/>
  <c r="J198" i="1"/>
  <c r="D199" i="1"/>
  <c r="F199" i="1"/>
  <c r="J199" i="1"/>
  <c r="M199" i="1"/>
  <c r="F200" i="1"/>
  <c r="J200" i="1"/>
  <c r="M200" i="1"/>
  <c r="H201" i="1"/>
  <c r="J201" i="1"/>
  <c r="M201" i="1"/>
  <c r="F202" i="1"/>
  <c r="H202" i="1"/>
  <c r="J202" i="1"/>
  <c r="D203" i="1"/>
  <c r="H203" i="1"/>
  <c r="J203" i="1"/>
  <c r="M203" i="1"/>
  <c r="D204" i="1"/>
  <c r="H204" i="1"/>
  <c r="J204" i="1"/>
  <c r="D205" i="1"/>
  <c r="H205" i="1"/>
  <c r="J205" i="1"/>
  <c r="F206" i="1"/>
  <c r="H206" i="1"/>
  <c r="J206" i="1"/>
  <c r="D207" i="1"/>
  <c r="F207" i="1"/>
  <c r="H207" i="1"/>
  <c r="J207" i="1"/>
  <c r="M207" i="1"/>
  <c r="F208" i="1"/>
  <c r="H208" i="1"/>
  <c r="J208" i="1"/>
  <c r="M208" i="1"/>
  <c r="H209" i="1"/>
  <c r="J209" i="1"/>
  <c r="M209" i="1"/>
  <c r="F210" i="1"/>
  <c r="H210" i="1"/>
  <c r="J210" i="1"/>
  <c r="D211" i="1"/>
  <c r="H211" i="1"/>
  <c r="J211" i="1"/>
  <c r="M211" i="1"/>
  <c r="D212" i="1"/>
  <c r="H212" i="1"/>
  <c r="J212" i="1"/>
  <c r="D213" i="1"/>
  <c r="H213" i="1"/>
  <c r="J213" i="1"/>
  <c r="F214" i="1"/>
  <c r="H214" i="1"/>
  <c r="J214" i="1"/>
  <c r="D215" i="1"/>
  <c r="F215" i="1"/>
  <c r="H215" i="1"/>
  <c r="J215" i="1"/>
  <c r="M215" i="1"/>
  <c r="F216" i="1"/>
  <c r="H216" i="1"/>
  <c r="J216" i="1"/>
  <c r="M216" i="1"/>
  <c r="H217" i="1"/>
  <c r="J217" i="1"/>
  <c r="M217" i="1"/>
  <c r="F218" i="1"/>
  <c r="H218" i="1"/>
  <c r="J218" i="1"/>
  <c r="D219" i="1"/>
  <c r="F219" i="1"/>
  <c r="H219" i="1"/>
  <c r="J219" i="1"/>
  <c r="M219" i="1"/>
  <c r="D220" i="1"/>
  <c r="H220" i="1"/>
  <c r="J220" i="1"/>
  <c r="M220" i="1"/>
  <c r="D221" i="1"/>
  <c r="F221" i="1"/>
  <c r="H221" i="1"/>
  <c r="J221" i="1"/>
  <c r="M221" i="1"/>
  <c r="F222" i="1"/>
  <c r="H222" i="1"/>
  <c r="J222" i="1"/>
  <c r="M222" i="1"/>
  <c r="D223" i="1"/>
  <c r="F223" i="1"/>
  <c r="H223" i="1"/>
  <c r="J223" i="1"/>
  <c r="M223" i="1"/>
  <c r="D224" i="1"/>
  <c r="F224" i="1"/>
  <c r="H224" i="1"/>
  <c r="J224" i="1"/>
  <c r="M224" i="1"/>
  <c r="D225" i="1"/>
  <c r="F225" i="1"/>
  <c r="H225" i="1"/>
  <c r="J225" i="1"/>
  <c r="M225" i="1"/>
  <c r="D226" i="1"/>
  <c r="F226" i="1"/>
  <c r="H226" i="1"/>
  <c r="J226" i="1"/>
  <c r="M226" i="1"/>
  <c r="D227" i="1"/>
  <c r="F227" i="1"/>
  <c r="H227" i="1"/>
  <c r="J227" i="1"/>
  <c r="M227" i="1"/>
  <c r="D228" i="1"/>
  <c r="F228" i="1"/>
  <c r="H228" i="1"/>
  <c r="J228" i="1"/>
  <c r="M228" i="1"/>
  <c r="D229" i="1"/>
  <c r="F229" i="1"/>
  <c r="H229" i="1"/>
  <c r="J229" i="1"/>
  <c r="M229" i="1"/>
  <c r="D230" i="1"/>
  <c r="F230" i="1"/>
  <c r="H230" i="1"/>
  <c r="J230" i="1"/>
  <c r="M230" i="1"/>
  <c r="D231" i="1"/>
  <c r="F231" i="1"/>
  <c r="H231" i="1"/>
  <c r="J231" i="1"/>
  <c r="M231" i="1"/>
  <c r="D232" i="1"/>
  <c r="F232" i="1"/>
  <c r="H232" i="1"/>
  <c r="J232" i="1"/>
  <c r="M232" i="1"/>
  <c r="D233" i="1"/>
  <c r="F233" i="1"/>
  <c r="H233" i="1"/>
  <c r="J233" i="1"/>
  <c r="M233" i="1"/>
  <c r="D234" i="1"/>
  <c r="F234" i="1"/>
  <c r="H234" i="1"/>
  <c r="J234" i="1"/>
  <c r="M234" i="1"/>
  <c r="D235" i="1"/>
  <c r="F235" i="1"/>
  <c r="H235" i="1"/>
  <c r="J235" i="1"/>
  <c r="M235" i="1"/>
  <c r="D236" i="1"/>
  <c r="F236" i="1"/>
  <c r="H236" i="1"/>
  <c r="J236" i="1"/>
  <c r="M236" i="1"/>
  <c r="D237" i="1"/>
  <c r="F237" i="1"/>
  <c r="H237" i="1"/>
  <c r="J237" i="1"/>
  <c r="M237" i="1"/>
  <c r="D238" i="1"/>
  <c r="F238" i="1"/>
  <c r="H238" i="1"/>
  <c r="J238" i="1"/>
  <c r="M238" i="1"/>
  <c r="D239" i="1"/>
  <c r="F239" i="1"/>
  <c r="H239" i="1"/>
  <c r="J239" i="1"/>
  <c r="M239" i="1"/>
  <c r="D240" i="1"/>
  <c r="F240" i="1"/>
  <c r="H240" i="1"/>
  <c r="J240" i="1"/>
  <c r="M240" i="1"/>
  <c r="D241" i="1"/>
  <c r="F241" i="1"/>
  <c r="H241" i="1"/>
  <c r="J241" i="1"/>
  <c r="M241" i="1"/>
  <c r="D242" i="1"/>
  <c r="F242" i="1"/>
  <c r="H242" i="1"/>
  <c r="J242" i="1"/>
  <c r="M242" i="1"/>
  <c r="D243" i="1"/>
  <c r="F243" i="1"/>
  <c r="H243" i="1"/>
  <c r="J243" i="1"/>
  <c r="M243" i="1"/>
  <c r="D244" i="1"/>
  <c r="F244" i="1"/>
  <c r="H244" i="1"/>
  <c r="J244" i="1"/>
  <c r="M244" i="1"/>
  <c r="D245" i="1"/>
  <c r="F245" i="1"/>
  <c r="H245" i="1"/>
  <c r="J245" i="1"/>
  <c r="M245" i="1"/>
  <c r="D246" i="1"/>
  <c r="F246" i="1"/>
  <c r="H246" i="1"/>
  <c r="J246" i="1"/>
  <c r="M246" i="1"/>
  <c r="D247" i="1"/>
  <c r="F247" i="1"/>
  <c r="H247" i="1"/>
  <c r="J247" i="1"/>
  <c r="M247" i="1"/>
  <c r="D248" i="1"/>
  <c r="F248" i="1"/>
  <c r="H248" i="1"/>
  <c r="J248" i="1"/>
  <c r="M248" i="1"/>
  <c r="D249" i="1"/>
  <c r="F249" i="1"/>
  <c r="H249" i="1"/>
  <c r="J249" i="1"/>
  <c r="M249" i="1"/>
  <c r="D250" i="1"/>
  <c r="F250" i="1"/>
  <c r="H250" i="1"/>
  <c r="J250" i="1"/>
  <c r="M250" i="1"/>
  <c r="D251" i="1"/>
  <c r="F251" i="1"/>
  <c r="H251" i="1"/>
  <c r="J251" i="1"/>
  <c r="M251" i="1"/>
  <c r="D252" i="1"/>
  <c r="F252" i="1"/>
  <c r="H252" i="1"/>
  <c r="J252" i="1"/>
  <c r="M252" i="1"/>
  <c r="D253" i="1"/>
  <c r="F253" i="1"/>
  <c r="H253" i="1"/>
  <c r="J253" i="1"/>
  <c r="M253" i="1"/>
  <c r="D254" i="1"/>
  <c r="F254" i="1"/>
  <c r="H254" i="1"/>
  <c r="J254" i="1"/>
  <c r="M254" i="1"/>
  <c r="D255" i="1"/>
  <c r="F255" i="1"/>
  <c r="H255" i="1"/>
  <c r="J255" i="1"/>
  <c r="M255" i="1"/>
  <c r="D256" i="1"/>
  <c r="F256" i="1"/>
  <c r="H256" i="1"/>
  <c r="J256" i="1"/>
  <c r="M256" i="1"/>
  <c r="D257" i="1"/>
  <c r="F257" i="1"/>
  <c r="H257" i="1"/>
  <c r="J257" i="1"/>
  <c r="M257" i="1"/>
  <c r="D258" i="1"/>
  <c r="F258" i="1"/>
  <c r="H258" i="1"/>
  <c r="J258" i="1"/>
  <c r="M258" i="1"/>
  <c r="D259" i="1"/>
  <c r="F259" i="1"/>
  <c r="H259" i="1"/>
  <c r="J259" i="1"/>
  <c r="M259" i="1"/>
  <c r="D260" i="1"/>
  <c r="F260" i="1"/>
  <c r="H260" i="1"/>
  <c r="J260" i="1"/>
  <c r="M260" i="1"/>
  <c r="D261" i="1"/>
  <c r="F261" i="1"/>
  <c r="H261" i="1"/>
  <c r="J261" i="1"/>
  <c r="M261" i="1"/>
  <c r="D262" i="1"/>
  <c r="F262" i="1"/>
  <c r="H262" i="1"/>
  <c r="J262" i="1"/>
  <c r="M262" i="1"/>
  <c r="D263" i="1"/>
  <c r="F263" i="1"/>
  <c r="H263" i="1"/>
  <c r="J263" i="1"/>
  <c r="M263" i="1"/>
  <c r="D264" i="1"/>
  <c r="F264" i="1"/>
  <c r="H264" i="1"/>
  <c r="J264" i="1"/>
  <c r="M264" i="1"/>
  <c r="D265" i="1"/>
  <c r="F265" i="1"/>
  <c r="H265" i="1"/>
  <c r="J265" i="1"/>
  <c r="M265" i="1"/>
  <c r="D266" i="1"/>
  <c r="F266" i="1"/>
  <c r="H266" i="1"/>
  <c r="J266" i="1"/>
  <c r="M266" i="1"/>
  <c r="D267" i="1"/>
  <c r="F267" i="1"/>
  <c r="H267" i="1"/>
  <c r="J267" i="1"/>
  <c r="M267" i="1"/>
  <c r="D268" i="1"/>
  <c r="F268" i="1"/>
  <c r="H268" i="1"/>
  <c r="J268" i="1"/>
  <c r="M268" i="1"/>
  <c r="D269" i="1"/>
  <c r="F269" i="1"/>
  <c r="H269" i="1"/>
  <c r="J269" i="1"/>
  <c r="M269" i="1"/>
  <c r="D270" i="1"/>
  <c r="F270" i="1"/>
  <c r="H270" i="1"/>
  <c r="J270" i="1"/>
  <c r="M270" i="1"/>
  <c r="D271" i="1"/>
  <c r="F271" i="1"/>
  <c r="H271" i="1"/>
  <c r="J271" i="1"/>
  <c r="M271" i="1"/>
  <c r="D272" i="1"/>
  <c r="F272" i="1"/>
  <c r="H272" i="1"/>
  <c r="J272" i="1"/>
  <c r="M272" i="1"/>
  <c r="D273" i="1"/>
  <c r="F273" i="1"/>
  <c r="H273" i="1"/>
  <c r="J273" i="1"/>
  <c r="M273" i="1"/>
  <c r="D274" i="1"/>
  <c r="F274" i="1"/>
  <c r="H274" i="1"/>
  <c r="J274" i="1"/>
  <c r="M274" i="1"/>
  <c r="D275" i="1"/>
  <c r="F275" i="1"/>
  <c r="H275" i="1"/>
  <c r="J275" i="1"/>
  <c r="M275" i="1"/>
  <c r="D276" i="1"/>
  <c r="F276" i="1"/>
  <c r="H276" i="1"/>
  <c r="J276" i="1"/>
  <c r="M276" i="1"/>
  <c r="D277" i="1"/>
  <c r="F277" i="1"/>
  <c r="H277" i="1"/>
  <c r="J277" i="1"/>
  <c r="M277" i="1"/>
  <c r="D278" i="1"/>
  <c r="F278" i="1"/>
  <c r="H278" i="1"/>
  <c r="J278" i="1"/>
  <c r="M278" i="1"/>
  <c r="D279" i="1"/>
  <c r="F279" i="1"/>
  <c r="H279" i="1"/>
  <c r="J279" i="1"/>
  <c r="M279" i="1"/>
  <c r="D280" i="1"/>
  <c r="F280" i="1"/>
  <c r="H280" i="1"/>
  <c r="J280" i="1"/>
  <c r="M280" i="1"/>
  <c r="D281" i="1"/>
  <c r="F281" i="1"/>
  <c r="H281" i="1"/>
  <c r="J281" i="1"/>
  <c r="M281" i="1"/>
  <c r="D282" i="1"/>
  <c r="F282" i="1"/>
  <c r="H282" i="1"/>
  <c r="J282" i="1"/>
  <c r="M282" i="1"/>
  <c r="D283" i="1"/>
  <c r="F283" i="1"/>
  <c r="H283" i="1"/>
  <c r="J283" i="1"/>
  <c r="M283" i="1"/>
  <c r="D284" i="1"/>
  <c r="F284" i="1"/>
  <c r="H284" i="1"/>
  <c r="J284" i="1"/>
  <c r="M284" i="1"/>
  <c r="D285" i="1"/>
  <c r="F285" i="1"/>
  <c r="H285" i="1"/>
  <c r="J285" i="1"/>
  <c r="M285" i="1"/>
  <c r="D286" i="1"/>
  <c r="F286" i="1"/>
  <c r="H286" i="1"/>
  <c r="J286" i="1"/>
  <c r="M286" i="1"/>
  <c r="D287" i="1"/>
  <c r="F287" i="1"/>
  <c r="H287" i="1"/>
  <c r="J287" i="1"/>
  <c r="M287" i="1"/>
  <c r="D288" i="1"/>
  <c r="F288" i="1"/>
  <c r="H288" i="1"/>
  <c r="J288" i="1"/>
  <c r="M288" i="1"/>
  <c r="D289" i="1"/>
  <c r="F289" i="1"/>
  <c r="H289" i="1"/>
  <c r="J289" i="1"/>
  <c r="M289" i="1"/>
  <c r="D290" i="1"/>
  <c r="F290" i="1"/>
  <c r="H290" i="1"/>
  <c r="J290" i="1"/>
  <c r="M290" i="1"/>
  <c r="D291" i="1"/>
  <c r="F291" i="1"/>
  <c r="H291" i="1"/>
  <c r="J291" i="1"/>
  <c r="M291" i="1"/>
  <c r="D292" i="1"/>
  <c r="F292" i="1"/>
  <c r="H292" i="1"/>
  <c r="J292" i="1"/>
  <c r="M292" i="1"/>
  <c r="D293" i="1"/>
  <c r="F293" i="1"/>
  <c r="H293" i="1"/>
  <c r="J293" i="1"/>
  <c r="M293" i="1"/>
  <c r="D294" i="1"/>
  <c r="F294" i="1"/>
  <c r="H294" i="1"/>
  <c r="J294" i="1"/>
  <c r="M294" i="1"/>
  <c r="D295" i="1"/>
  <c r="F295" i="1"/>
  <c r="H295" i="1"/>
  <c r="J295" i="1"/>
  <c r="M295" i="1"/>
  <c r="D296" i="1"/>
  <c r="F296" i="1"/>
  <c r="H296" i="1"/>
  <c r="J296" i="1"/>
  <c r="M296" i="1"/>
  <c r="D297" i="1"/>
  <c r="F297" i="1"/>
  <c r="H297" i="1"/>
  <c r="J297" i="1"/>
  <c r="M297" i="1"/>
  <c r="D298" i="1"/>
  <c r="F298" i="1"/>
  <c r="H298" i="1"/>
  <c r="J298" i="1"/>
  <c r="M298" i="1"/>
  <c r="D299" i="1"/>
  <c r="F299" i="1"/>
  <c r="G299" i="1"/>
  <c r="H299" i="1"/>
  <c r="J299" i="1"/>
  <c r="M299" i="1"/>
  <c r="B300" i="1"/>
  <c r="C300" i="1"/>
  <c r="D300" i="1"/>
  <c r="F300" i="1"/>
  <c r="G300" i="1"/>
  <c r="H300" i="1"/>
  <c r="J300" i="1"/>
  <c r="M300" i="1"/>
  <c r="B301" i="1"/>
  <c r="C301" i="1"/>
  <c r="D301" i="1"/>
  <c r="F301" i="1"/>
  <c r="G301" i="1"/>
  <c r="H301" i="1"/>
  <c r="J301" i="1"/>
  <c r="M301" i="1"/>
  <c r="B302" i="1"/>
  <c r="C302" i="1"/>
  <c r="D302" i="1"/>
  <c r="F302" i="1"/>
  <c r="G302" i="1"/>
  <c r="H302" i="1"/>
  <c r="J302" i="1"/>
  <c r="M302" i="1"/>
  <c r="B303" i="1"/>
  <c r="C303" i="1"/>
  <c r="D303" i="1"/>
  <c r="F303" i="1"/>
  <c r="G303" i="1"/>
  <c r="H303" i="1"/>
  <c r="J303" i="1"/>
  <c r="M303" i="1"/>
  <c r="B304" i="1"/>
  <c r="C304" i="1"/>
  <c r="D304" i="1"/>
  <c r="F304" i="1"/>
  <c r="G304" i="1"/>
  <c r="H304" i="1"/>
  <c r="J304" i="1"/>
  <c r="M304" i="1"/>
  <c r="B305" i="1"/>
  <c r="C305" i="1"/>
  <c r="D305" i="1"/>
  <c r="F305" i="1"/>
  <c r="G305" i="1"/>
  <c r="H305" i="1"/>
  <c r="J305" i="1"/>
  <c r="M305" i="1"/>
  <c r="B306" i="1"/>
  <c r="C306" i="1"/>
  <c r="D306" i="1"/>
  <c r="F306" i="1"/>
  <c r="G306" i="1"/>
  <c r="H306" i="1"/>
  <c r="J306" i="1"/>
  <c r="M306" i="1"/>
  <c r="B307" i="1"/>
  <c r="C307" i="1"/>
  <c r="D307" i="1"/>
  <c r="F307" i="1"/>
  <c r="G307" i="1"/>
  <c r="H307" i="1"/>
  <c r="J307" i="1"/>
  <c r="M307" i="1"/>
  <c r="B308" i="1"/>
  <c r="C308" i="1"/>
  <c r="D308" i="1"/>
  <c r="F308" i="1"/>
  <c r="G308" i="1"/>
  <c r="H308" i="1"/>
  <c r="J308" i="1"/>
  <c r="M308" i="1"/>
  <c r="B309" i="1"/>
  <c r="C309" i="1"/>
  <c r="D309" i="1"/>
  <c r="F309" i="1"/>
  <c r="G309" i="1"/>
  <c r="H309" i="1"/>
  <c r="J309" i="1"/>
  <c r="M309" i="1"/>
  <c r="B310" i="1"/>
  <c r="C310" i="1"/>
  <c r="D310" i="1"/>
  <c r="F310" i="1"/>
  <c r="G310" i="1"/>
  <c r="H310" i="1"/>
  <c r="J310" i="1"/>
  <c r="M310" i="1"/>
  <c r="B311" i="1"/>
  <c r="C311" i="1"/>
  <c r="D311" i="1"/>
  <c r="F311" i="1"/>
  <c r="G311" i="1"/>
  <c r="H311" i="1"/>
  <c r="J311" i="1"/>
  <c r="M311" i="1"/>
  <c r="B312" i="1"/>
  <c r="C312" i="1"/>
  <c r="D312" i="1"/>
  <c r="F312" i="1"/>
  <c r="G312" i="1"/>
  <c r="H312" i="1"/>
  <c r="J312" i="1"/>
  <c r="M312" i="1"/>
  <c r="B313" i="1"/>
  <c r="C313" i="1"/>
  <c r="D313" i="1"/>
  <c r="F313" i="1"/>
  <c r="G313" i="1"/>
  <c r="H313" i="1"/>
  <c r="J313" i="1"/>
  <c r="M313" i="1"/>
  <c r="B314" i="1"/>
  <c r="C314" i="1"/>
  <c r="D314" i="1"/>
  <c r="F314" i="1"/>
  <c r="G314" i="1"/>
  <c r="H314" i="1"/>
  <c r="J314" i="1"/>
  <c r="M314" i="1"/>
  <c r="B315" i="1"/>
  <c r="C315" i="1"/>
  <c r="D315" i="1"/>
  <c r="F315" i="1"/>
  <c r="G315" i="1"/>
  <c r="H315" i="1"/>
  <c r="J315" i="1"/>
  <c r="M315" i="1"/>
  <c r="B316" i="1"/>
  <c r="C316" i="1"/>
  <c r="D316" i="1"/>
  <c r="F316" i="1"/>
  <c r="G316" i="1"/>
  <c r="H316" i="1"/>
  <c r="J316" i="1"/>
  <c r="M316" i="1"/>
  <c r="B317" i="1"/>
  <c r="C317" i="1"/>
  <c r="D317" i="1"/>
  <c r="F317" i="1"/>
  <c r="G317" i="1"/>
  <c r="H317" i="1"/>
  <c r="J317" i="1"/>
  <c r="M317" i="1"/>
  <c r="B318" i="1"/>
  <c r="C318" i="1"/>
  <c r="D318" i="1"/>
  <c r="F318" i="1"/>
  <c r="G318" i="1"/>
  <c r="H318" i="1"/>
  <c r="J318" i="1"/>
  <c r="M318" i="1"/>
  <c r="B319" i="1"/>
  <c r="C319" i="1"/>
  <c r="D319" i="1"/>
  <c r="F319" i="1"/>
  <c r="G319" i="1"/>
  <c r="H319" i="1"/>
  <c r="J319" i="1"/>
  <c r="M319" i="1"/>
  <c r="B320" i="1"/>
  <c r="C320" i="1"/>
  <c r="D320" i="1"/>
  <c r="F320" i="1"/>
  <c r="G320" i="1"/>
  <c r="H320" i="1"/>
  <c r="J320" i="1"/>
  <c r="M320" i="1"/>
  <c r="B321" i="1"/>
  <c r="C321" i="1"/>
  <c r="D321" i="1"/>
  <c r="F321" i="1"/>
  <c r="G321" i="1"/>
  <c r="H321" i="1"/>
  <c r="J321" i="1"/>
  <c r="M321" i="1"/>
  <c r="B322" i="1"/>
  <c r="C322" i="1"/>
  <c r="D322" i="1"/>
  <c r="F322" i="1"/>
  <c r="G322" i="1"/>
  <c r="H322" i="1"/>
  <c r="J322" i="1"/>
  <c r="M322" i="1"/>
  <c r="B323" i="1"/>
  <c r="C323" i="1"/>
  <c r="D323" i="1"/>
  <c r="F323" i="1"/>
  <c r="G323" i="1"/>
  <c r="H323" i="1"/>
  <c r="J323" i="1"/>
  <c r="M323" i="1"/>
  <c r="B324" i="1"/>
  <c r="C324" i="1"/>
  <c r="D324" i="1"/>
  <c r="F324" i="1"/>
  <c r="G324" i="1"/>
  <c r="H324" i="1"/>
  <c r="J324" i="1"/>
  <c r="M324" i="1"/>
  <c r="B325" i="1"/>
  <c r="C325" i="1"/>
  <c r="D325" i="1"/>
  <c r="F325" i="1"/>
  <c r="G325" i="1"/>
  <c r="H325" i="1"/>
  <c r="J325" i="1"/>
  <c r="M325" i="1"/>
  <c r="B326" i="1"/>
  <c r="C326" i="1"/>
  <c r="D326" i="1"/>
  <c r="F326" i="1"/>
  <c r="G326" i="1"/>
  <c r="H326" i="1"/>
  <c r="J326" i="1"/>
  <c r="M326" i="1"/>
  <c r="B327" i="1"/>
  <c r="C327" i="1"/>
  <c r="D327" i="1"/>
  <c r="F327" i="1"/>
  <c r="G327" i="1"/>
  <c r="H327" i="1"/>
  <c r="J327" i="1"/>
  <c r="M327" i="1"/>
  <c r="B328" i="1"/>
  <c r="C328" i="1"/>
  <c r="D328" i="1"/>
  <c r="F328" i="1"/>
  <c r="G328" i="1"/>
  <c r="H328" i="1"/>
  <c r="J328" i="1"/>
  <c r="M328" i="1"/>
  <c r="B329" i="1"/>
  <c r="C329" i="1"/>
  <c r="D329" i="1"/>
  <c r="F329" i="1"/>
  <c r="G329" i="1"/>
  <c r="H329" i="1"/>
  <c r="J329" i="1"/>
  <c r="M329" i="1"/>
  <c r="B330" i="1"/>
  <c r="C330" i="1"/>
  <c r="D330" i="1"/>
  <c r="F330" i="1"/>
  <c r="G330" i="1"/>
  <c r="H330" i="1"/>
  <c r="J330" i="1"/>
  <c r="M330" i="1"/>
  <c r="B331" i="1"/>
  <c r="C331" i="1"/>
  <c r="D331" i="1"/>
  <c r="F331" i="1"/>
  <c r="G331" i="1"/>
  <c r="H331" i="1"/>
  <c r="J331" i="1"/>
  <c r="M331" i="1"/>
  <c r="B332" i="1"/>
  <c r="C332" i="1"/>
  <c r="D332" i="1"/>
  <c r="F332" i="1"/>
  <c r="G332" i="1"/>
  <c r="H332" i="1"/>
  <c r="J332" i="1"/>
  <c r="M332" i="1"/>
  <c r="B333" i="1"/>
  <c r="C333" i="1"/>
  <c r="D333" i="1"/>
  <c r="F333" i="1"/>
  <c r="G333" i="1"/>
  <c r="H333" i="1"/>
  <c r="J333" i="1"/>
  <c r="M333" i="1"/>
  <c r="B334" i="1"/>
  <c r="C334" i="1"/>
  <c r="D334" i="1"/>
  <c r="F334" i="1"/>
  <c r="G334" i="1"/>
  <c r="H334" i="1"/>
  <c r="J334" i="1"/>
  <c r="M334" i="1"/>
  <c r="B335" i="1"/>
  <c r="C335" i="1"/>
  <c r="D335" i="1"/>
  <c r="F335" i="1"/>
  <c r="G335" i="1"/>
  <c r="H335" i="1"/>
  <c r="J335" i="1"/>
  <c r="M335" i="1"/>
  <c r="B336" i="1"/>
  <c r="C336" i="1"/>
  <c r="D336" i="1"/>
  <c r="F336" i="1"/>
  <c r="G336" i="1"/>
  <c r="H336" i="1"/>
  <c r="J336" i="1"/>
  <c r="M336" i="1"/>
  <c r="B337" i="1"/>
  <c r="C337" i="1"/>
  <c r="D337" i="1"/>
  <c r="F337" i="1"/>
  <c r="G337" i="1"/>
  <c r="H337" i="1"/>
  <c r="J337" i="1"/>
  <c r="M337" i="1"/>
  <c r="B338" i="1"/>
  <c r="C338" i="1"/>
  <c r="D338" i="1"/>
  <c r="F338" i="1"/>
  <c r="G338" i="1"/>
  <c r="H338" i="1"/>
  <c r="J338" i="1"/>
  <c r="M338" i="1"/>
  <c r="B339" i="1"/>
  <c r="C339" i="1"/>
  <c r="D339" i="1"/>
  <c r="F339" i="1"/>
  <c r="G339" i="1"/>
  <c r="H339" i="1"/>
  <c r="J339" i="1"/>
  <c r="M339" i="1"/>
  <c r="B340" i="1"/>
  <c r="C340" i="1"/>
  <c r="D340" i="1"/>
  <c r="F340" i="1"/>
  <c r="G340" i="1"/>
  <c r="H340" i="1"/>
  <c r="J340" i="1"/>
  <c r="M340" i="1"/>
  <c r="B341" i="1"/>
  <c r="C341" i="1"/>
  <c r="D341" i="1"/>
  <c r="F341" i="1"/>
  <c r="G341" i="1"/>
  <c r="H341" i="1"/>
  <c r="J341" i="1"/>
  <c r="M341" i="1"/>
  <c r="B342" i="1"/>
  <c r="C342" i="1"/>
  <c r="D342" i="1"/>
  <c r="F342" i="1"/>
  <c r="G342" i="1"/>
  <c r="H342" i="1"/>
  <c r="J342" i="1"/>
  <c r="M342" i="1"/>
  <c r="B343" i="1"/>
  <c r="C343" i="1"/>
  <c r="D343" i="1"/>
  <c r="F343" i="1"/>
  <c r="G343" i="1"/>
  <c r="H343" i="1"/>
  <c r="J343" i="1"/>
  <c r="M343" i="1"/>
  <c r="B344" i="1"/>
  <c r="C344" i="1"/>
  <c r="D344" i="1"/>
  <c r="F344" i="1"/>
  <c r="G344" i="1"/>
  <c r="H344" i="1"/>
  <c r="J344" i="1"/>
  <c r="M344" i="1"/>
  <c r="B345" i="1"/>
  <c r="C345" i="1"/>
  <c r="D345" i="1"/>
  <c r="F345" i="1"/>
  <c r="G345" i="1"/>
  <c r="H345" i="1"/>
  <c r="J345" i="1"/>
  <c r="M345" i="1"/>
  <c r="B346" i="1"/>
  <c r="C346" i="1"/>
  <c r="D346" i="1"/>
  <c r="F346" i="1"/>
  <c r="G346" i="1"/>
  <c r="H346" i="1"/>
  <c r="J346" i="1"/>
  <c r="M346" i="1"/>
  <c r="B347" i="1"/>
  <c r="C347" i="1"/>
  <c r="D347" i="1"/>
  <c r="F347" i="1"/>
  <c r="G347" i="1"/>
  <c r="H347" i="1"/>
  <c r="J347" i="1"/>
  <c r="M347" i="1"/>
  <c r="B348" i="1"/>
  <c r="C348" i="1"/>
  <c r="D348" i="1"/>
  <c r="F348" i="1"/>
  <c r="G348" i="1"/>
  <c r="H348" i="1"/>
  <c r="J348" i="1"/>
  <c r="M348" i="1"/>
  <c r="B349" i="1"/>
  <c r="C349" i="1"/>
  <c r="D349" i="1"/>
  <c r="F349" i="1"/>
  <c r="G349" i="1"/>
  <c r="H349" i="1"/>
  <c r="J349" i="1"/>
  <c r="M349" i="1"/>
  <c r="B350" i="1"/>
  <c r="C350" i="1"/>
  <c r="D350" i="1"/>
  <c r="F350" i="1"/>
  <c r="G350" i="1"/>
  <c r="H350" i="1"/>
  <c r="J350" i="1"/>
  <c r="M350" i="1"/>
  <c r="B351" i="1"/>
  <c r="C351" i="1"/>
  <c r="D351" i="1"/>
  <c r="F351" i="1"/>
  <c r="G351" i="1"/>
  <c r="H351" i="1"/>
  <c r="J351" i="1"/>
  <c r="M351" i="1"/>
  <c r="B352" i="1"/>
  <c r="C352" i="1"/>
  <c r="D352" i="1"/>
  <c r="F352" i="1"/>
  <c r="G352" i="1"/>
  <c r="H352" i="1"/>
  <c r="J352" i="1"/>
  <c r="M352" i="1"/>
  <c r="B353" i="1"/>
  <c r="C353" i="1"/>
  <c r="D353" i="1"/>
  <c r="F353" i="1"/>
  <c r="G353" i="1"/>
  <c r="H353" i="1"/>
  <c r="J353" i="1"/>
  <c r="M353" i="1"/>
  <c r="B354" i="1"/>
  <c r="C354" i="1"/>
  <c r="D354" i="1"/>
  <c r="F354" i="1"/>
  <c r="G354" i="1"/>
  <c r="H354" i="1"/>
  <c r="J354" i="1"/>
  <c r="M354" i="1"/>
  <c r="B355" i="1"/>
  <c r="C355" i="1"/>
  <c r="D355" i="1"/>
  <c r="F355" i="1"/>
  <c r="G355" i="1"/>
  <c r="H355" i="1"/>
  <c r="J355" i="1"/>
  <c r="M355" i="1"/>
  <c r="B356" i="1"/>
  <c r="C356" i="1"/>
  <c r="D356" i="1"/>
  <c r="F356" i="1"/>
  <c r="G356" i="1"/>
  <c r="H356" i="1"/>
  <c r="J356" i="1"/>
  <c r="M356" i="1"/>
  <c r="B357" i="1"/>
  <c r="C357" i="1"/>
  <c r="D357" i="1"/>
  <c r="F357" i="1"/>
  <c r="G357" i="1"/>
  <c r="H357" i="1"/>
  <c r="J357" i="1"/>
  <c r="M357" i="1"/>
  <c r="B358" i="1"/>
  <c r="C358" i="1"/>
  <c r="D358" i="1"/>
  <c r="F358" i="1"/>
  <c r="G358" i="1"/>
  <c r="H358" i="1"/>
  <c r="J358" i="1"/>
  <c r="M358" i="1"/>
  <c r="B359" i="1"/>
  <c r="C359" i="1"/>
  <c r="D359" i="1"/>
  <c r="F359" i="1"/>
  <c r="G359" i="1"/>
  <c r="H359" i="1"/>
  <c r="J359" i="1"/>
  <c r="M359" i="1"/>
  <c r="B360" i="1"/>
  <c r="C360" i="1"/>
  <c r="D360" i="1"/>
  <c r="F360" i="1"/>
  <c r="G360" i="1"/>
  <c r="H360" i="1"/>
  <c r="J360" i="1"/>
  <c r="M360" i="1"/>
  <c r="B361" i="1"/>
  <c r="C361" i="1"/>
  <c r="D361" i="1"/>
  <c r="F361" i="1"/>
  <c r="G361" i="1"/>
  <c r="H361" i="1"/>
  <c r="J361" i="1"/>
  <c r="M361" i="1"/>
  <c r="B362" i="1"/>
  <c r="C362" i="1"/>
  <c r="D362" i="1"/>
  <c r="F362" i="1"/>
  <c r="G362" i="1"/>
  <c r="H362" i="1"/>
  <c r="J362" i="1"/>
  <c r="M362" i="1"/>
  <c r="B363" i="1"/>
  <c r="C363" i="1"/>
  <c r="D363" i="1"/>
  <c r="F363" i="1"/>
  <c r="G363" i="1"/>
  <c r="H363" i="1"/>
  <c r="J363" i="1"/>
  <c r="M363" i="1"/>
  <c r="B364" i="1"/>
  <c r="C364" i="1"/>
  <c r="D364" i="1"/>
  <c r="F364" i="1"/>
  <c r="G364" i="1"/>
  <c r="H364" i="1"/>
  <c r="J364" i="1"/>
  <c r="M364" i="1"/>
  <c r="B365" i="1"/>
  <c r="C365" i="1"/>
  <c r="D365" i="1"/>
  <c r="F365" i="1"/>
  <c r="G365" i="1"/>
  <c r="H365" i="1"/>
  <c r="J365" i="1"/>
  <c r="M365" i="1"/>
  <c r="B366" i="1"/>
  <c r="C366" i="1"/>
  <c r="D366" i="1"/>
  <c r="F366" i="1"/>
  <c r="G366" i="1"/>
  <c r="H366" i="1"/>
  <c r="J366" i="1"/>
  <c r="M366" i="1"/>
  <c r="B367" i="1"/>
  <c r="C367" i="1"/>
  <c r="D367" i="1"/>
  <c r="F367" i="1"/>
  <c r="G367" i="1"/>
  <c r="H367" i="1"/>
  <c r="J367" i="1"/>
  <c r="M367" i="1"/>
  <c r="B368" i="1"/>
  <c r="C368" i="1"/>
  <c r="D368" i="1"/>
  <c r="F368" i="1"/>
  <c r="G368" i="1"/>
  <c r="H368" i="1"/>
  <c r="J368" i="1"/>
  <c r="M368" i="1"/>
  <c r="B369" i="1"/>
  <c r="C369" i="1"/>
  <c r="D369" i="1"/>
  <c r="F369" i="1"/>
  <c r="G369" i="1"/>
  <c r="H369" i="1"/>
  <c r="J369" i="1"/>
  <c r="M369" i="1"/>
  <c r="B370" i="1"/>
  <c r="C370" i="1"/>
  <c r="D370" i="1"/>
  <c r="F370" i="1"/>
  <c r="G370" i="1"/>
  <c r="H370" i="1"/>
  <c r="J370" i="1"/>
  <c r="M370" i="1"/>
  <c r="B371" i="1"/>
  <c r="C371" i="1"/>
  <c r="D371" i="1"/>
  <c r="F371" i="1"/>
  <c r="G371" i="1"/>
  <c r="H371" i="1"/>
  <c r="J371" i="1"/>
  <c r="M371" i="1"/>
  <c r="B372" i="1"/>
  <c r="C372" i="1"/>
  <c r="D372" i="1"/>
  <c r="F372" i="1"/>
  <c r="G372" i="1"/>
  <c r="H372" i="1"/>
  <c r="J372" i="1"/>
  <c r="M372" i="1"/>
  <c r="B373" i="1"/>
  <c r="C373" i="1"/>
  <c r="D373" i="1"/>
  <c r="F373" i="1"/>
  <c r="G373" i="1"/>
  <c r="H373" i="1"/>
  <c r="J373" i="1"/>
  <c r="M373" i="1"/>
  <c r="B374" i="1"/>
  <c r="C374" i="1"/>
  <c r="D374" i="1"/>
  <c r="F374" i="1"/>
  <c r="G374" i="1"/>
  <c r="H374" i="1"/>
  <c r="J374" i="1"/>
  <c r="M374" i="1"/>
  <c r="B375" i="1"/>
  <c r="C375" i="1"/>
  <c r="D375" i="1"/>
  <c r="F375" i="1"/>
  <c r="G375" i="1"/>
  <c r="H375" i="1"/>
  <c r="J375" i="1"/>
  <c r="M375" i="1"/>
  <c r="B376" i="1"/>
  <c r="C376" i="1"/>
  <c r="D376" i="1"/>
  <c r="F376" i="1"/>
  <c r="G376" i="1"/>
  <c r="H376" i="1"/>
  <c r="J376" i="1"/>
  <c r="M376" i="1"/>
  <c r="B377" i="1"/>
  <c r="C377" i="1"/>
  <c r="D377" i="1"/>
  <c r="F377" i="1"/>
  <c r="G377" i="1"/>
  <c r="H377" i="1"/>
  <c r="J377" i="1"/>
  <c r="M377" i="1"/>
  <c r="B378" i="1"/>
  <c r="C378" i="1"/>
  <c r="D378" i="1"/>
  <c r="F378" i="1"/>
  <c r="G378" i="1"/>
  <c r="H378" i="1"/>
  <c r="J378" i="1"/>
  <c r="M378" i="1"/>
  <c r="B379" i="1"/>
  <c r="C379" i="1"/>
  <c r="D379" i="1"/>
  <c r="F379" i="1"/>
  <c r="G379" i="1"/>
  <c r="H379" i="1"/>
  <c r="J379" i="1"/>
  <c r="M379" i="1"/>
  <c r="B380" i="1"/>
  <c r="C380" i="1"/>
  <c r="D380" i="1"/>
  <c r="F380" i="1"/>
  <c r="G380" i="1"/>
  <c r="H380" i="1"/>
  <c r="J380" i="1"/>
  <c r="M380" i="1"/>
  <c r="B381" i="1"/>
  <c r="C381" i="1"/>
  <c r="D381" i="1"/>
  <c r="F381" i="1"/>
  <c r="G381" i="1"/>
  <c r="H381" i="1"/>
  <c r="J381" i="1"/>
  <c r="M381" i="1"/>
  <c r="B382" i="1"/>
  <c r="C382" i="1"/>
  <c r="D382" i="1"/>
  <c r="F382" i="1"/>
  <c r="G382" i="1"/>
  <c r="H382" i="1"/>
  <c r="J382" i="1"/>
  <c r="M382" i="1"/>
  <c r="B200" i="1" l="1"/>
  <c r="L28" i="1"/>
  <c r="K29" i="1" s="1"/>
  <c r="L29" i="1" s="1"/>
  <c r="K30" i="1" s="1"/>
  <c r="L30" i="1" s="1"/>
  <c r="K31" i="1" s="1"/>
  <c r="L31" i="1" s="1"/>
  <c r="K32" i="1" s="1"/>
  <c r="L32" i="1" s="1"/>
  <c r="K33" i="1" s="1"/>
  <c r="L33" i="1" s="1"/>
  <c r="K34" i="1" s="1"/>
  <c r="L34" i="1" s="1"/>
  <c r="K35" i="1" s="1"/>
  <c r="L35" i="1" s="1"/>
  <c r="K36" i="1" s="1"/>
  <c r="L36" i="1" s="1"/>
  <c r="K37" i="1" s="1"/>
  <c r="L37" i="1" s="1"/>
  <c r="K38" i="1" s="1"/>
  <c r="L38" i="1" s="1"/>
  <c r="K39" i="1" s="1"/>
  <c r="L39" i="1" s="1"/>
  <c r="K40" i="1" s="1"/>
  <c r="L40" i="1" s="1"/>
  <c r="K41" i="1" s="1"/>
  <c r="L41" i="1" s="1"/>
  <c r="K42" i="1" s="1"/>
  <c r="L42" i="1" s="1"/>
  <c r="K43" i="1" s="1"/>
  <c r="L43" i="1" s="1"/>
  <c r="K44" i="1" s="1"/>
  <c r="L44" i="1" s="1"/>
  <c r="K45" i="1" s="1"/>
  <c r="L45" i="1" s="1"/>
  <c r="K46" i="1" s="1"/>
  <c r="L46" i="1" s="1"/>
  <c r="K47" i="1" s="1"/>
  <c r="L47" i="1" s="1"/>
  <c r="K48" i="1" s="1"/>
  <c r="L48" i="1" s="1"/>
  <c r="K49" i="1" s="1"/>
  <c r="L49" i="1" s="1"/>
  <c r="K50" i="1" s="1"/>
  <c r="L50" i="1" s="1"/>
  <c r="K51" i="1" s="1"/>
  <c r="L51" i="1" s="1"/>
  <c r="K52" i="1" s="1"/>
  <c r="L52" i="1" s="1"/>
  <c r="K53" i="1" s="1"/>
  <c r="L53" i="1" s="1"/>
  <c r="K54" i="1" s="1"/>
  <c r="L54" i="1" s="1"/>
  <c r="K55" i="1" s="1"/>
  <c r="L55" i="1" s="1"/>
  <c r="K56" i="1" s="1"/>
  <c r="L56" i="1" s="1"/>
  <c r="K57" i="1" s="1"/>
  <c r="L57" i="1" s="1"/>
  <c r="K58" i="1" s="1"/>
  <c r="L58" i="1" s="1"/>
  <c r="K59" i="1" s="1"/>
  <c r="L59" i="1" s="1"/>
  <c r="K60" i="1" s="1"/>
  <c r="L60" i="1" s="1"/>
  <c r="K61" i="1" s="1"/>
  <c r="L61" i="1" s="1"/>
  <c r="K62" i="1" s="1"/>
  <c r="L62" i="1" s="1"/>
  <c r="K63" i="1" s="1"/>
  <c r="L63" i="1" s="1"/>
  <c r="K64" i="1" s="1"/>
  <c r="L64" i="1" s="1"/>
  <c r="K65" i="1" s="1"/>
  <c r="L65" i="1" s="1"/>
  <c r="K66" i="1" s="1"/>
  <c r="L66" i="1" s="1"/>
  <c r="K67" i="1" s="1"/>
  <c r="L67" i="1" s="1"/>
  <c r="K68" i="1" s="1"/>
  <c r="L68" i="1" s="1"/>
  <c r="K69" i="1" s="1"/>
  <c r="L69" i="1" s="1"/>
  <c r="K70" i="1" s="1"/>
  <c r="L70" i="1" s="1"/>
  <c r="K71" i="1" s="1"/>
  <c r="L71" i="1" s="1"/>
  <c r="K72" i="1" s="1"/>
  <c r="L72" i="1" s="1"/>
  <c r="K73" i="1" s="1"/>
  <c r="L73" i="1" s="1"/>
  <c r="K74" i="1" s="1"/>
  <c r="L74" i="1" s="1"/>
  <c r="K75" i="1" s="1"/>
  <c r="L75" i="1" s="1"/>
  <c r="K76" i="1" s="1"/>
  <c r="L76" i="1" s="1"/>
  <c r="K77" i="1" s="1"/>
  <c r="L77" i="1" s="1"/>
  <c r="K78" i="1" s="1"/>
  <c r="L78" i="1" s="1"/>
  <c r="K79" i="1" s="1"/>
  <c r="L79" i="1" s="1"/>
  <c r="K80" i="1" s="1"/>
  <c r="L80" i="1" s="1"/>
  <c r="K81" i="1" s="1"/>
  <c r="L81" i="1" s="1"/>
  <c r="K82" i="1" s="1"/>
  <c r="L82" i="1" s="1"/>
  <c r="K83" i="1" s="1"/>
  <c r="L83" i="1" s="1"/>
  <c r="K84" i="1" s="1"/>
  <c r="L84" i="1" s="1"/>
  <c r="K85" i="1" s="1"/>
  <c r="L85" i="1" s="1"/>
  <c r="K86" i="1" s="1"/>
  <c r="L86" i="1" s="1"/>
  <c r="K87" i="1" s="1"/>
  <c r="L87" i="1" s="1"/>
  <c r="K88" i="1" s="1"/>
  <c r="L88" i="1" s="1"/>
  <c r="K89" i="1" s="1"/>
  <c r="L89" i="1" s="1"/>
  <c r="K90" i="1" s="1"/>
  <c r="L90" i="1" s="1"/>
  <c r="K91" i="1" s="1"/>
  <c r="L91" i="1" s="1"/>
  <c r="K92" i="1" s="1"/>
  <c r="L92" i="1" s="1"/>
  <c r="K93" i="1" s="1"/>
  <c r="L93" i="1" s="1"/>
  <c r="K94" i="1" s="1"/>
  <c r="L94" i="1" s="1"/>
  <c r="K95" i="1" s="1"/>
  <c r="L95" i="1" s="1"/>
  <c r="K96" i="1" s="1"/>
  <c r="L96" i="1" s="1"/>
  <c r="K97" i="1" s="1"/>
  <c r="L97" i="1" s="1"/>
  <c r="K98" i="1" s="1"/>
  <c r="L98" i="1" s="1"/>
  <c r="K99" i="1" s="1"/>
  <c r="L99" i="1" s="1"/>
  <c r="K100" i="1" s="1"/>
  <c r="L100" i="1" s="1"/>
  <c r="K101" i="1" s="1"/>
  <c r="L101" i="1" s="1"/>
  <c r="K102" i="1" s="1"/>
  <c r="L102" i="1" s="1"/>
  <c r="K103" i="1" s="1"/>
  <c r="L103" i="1" s="1"/>
  <c r="K104" i="1" s="1"/>
  <c r="L104" i="1" s="1"/>
  <c r="K105" i="1" s="1"/>
  <c r="L105" i="1" s="1"/>
  <c r="K106" i="1" s="1"/>
  <c r="L106" i="1" s="1"/>
  <c r="K107" i="1" s="1"/>
  <c r="L107" i="1" s="1"/>
  <c r="K108" i="1" s="1"/>
  <c r="L108" i="1" s="1"/>
  <c r="K109" i="1" s="1"/>
  <c r="L109" i="1" s="1"/>
  <c r="K110" i="1" s="1"/>
  <c r="L110" i="1" s="1"/>
  <c r="K111" i="1" s="1"/>
  <c r="L111" i="1" s="1"/>
  <c r="K112" i="1" s="1"/>
  <c r="L112" i="1" s="1"/>
  <c r="K113" i="1" s="1"/>
  <c r="L113" i="1" s="1"/>
  <c r="K114" i="1" s="1"/>
  <c r="L114" i="1" s="1"/>
  <c r="K115" i="1" s="1"/>
  <c r="L115" i="1" s="1"/>
  <c r="K116" i="1" s="1"/>
  <c r="L116" i="1" s="1"/>
  <c r="K117" i="1" s="1"/>
  <c r="L117" i="1" s="1"/>
  <c r="K118" i="1" s="1"/>
  <c r="L118" i="1" s="1"/>
  <c r="K119" i="1" s="1"/>
  <c r="L119" i="1" s="1"/>
  <c r="K120" i="1" s="1"/>
  <c r="L120" i="1" s="1"/>
  <c r="K121" i="1" s="1"/>
  <c r="L121" i="1" s="1"/>
  <c r="K122" i="1" s="1"/>
  <c r="L122" i="1" s="1"/>
  <c r="K123" i="1" s="1"/>
  <c r="L123" i="1" s="1"/>
  <c r="K124" i="1" s="1"/>
  <c r="L124" i="1" s="1"/>
  <c r="K125" i="1" s="1"/>
  <c r="L125" i="1" s="1"/>
  <c r="K126" i="1" s="1"/>
  <c r="L126" i="1" s="1"/>
  <c r="K127" i="1" s="1"/>
  <c r="L127" i="1" s="1"/>
  <c r="K128" i="1" s="1"/>
  <c r="L128" i="1" s="1"/>
  <c r="K129" i="1" s="1"/>
  <c r="L129" i="1" s="1"/>
  <c r="K130" i="1" s="1"/>
  <c r="L130" i="1" s="1"/>
  <c r="K131" i="1" s="1"/>
  <c r="L131" i="1" s="1"/>
  <c r="K132" i="1" s="1"/>
  <c r="L132" i="1" s="1"/>
  <c r="K133" i="1" s="1"/>
  <c r="L133" i="1" s="1"/>
  <c r="K134" i="1" s="1"/>
  <c r="L134" i="1" s="1"/>
  <c r="K135" i="1" s="1"/>
  <c r="L135" i="1" s="1"/>
  <c r="K136" i="1" s="1"/>
  <c r="L136" i="1" s="1"/>
  <c r="K137" i="1" s="1"/>
  <c r="L137" i="1" s="1"/>
  <c r="K138" i="1" s="1"/>
  <c r="L138" i="1" s="1"/>
  <c r="K139" i="1" s="1"/>
  <c r="L139" i="1" s="1"/>
  <c r="K140" i="1" s="1"/>
  <c r="L140" i="1" s="1"/>
  <c r="K141" i="1" s="1"/>
  <c r="L141" i="1" s="1"/>
  <c r="K142" i="1" s="1"/>
  <c r="L142" i="1" s="1"/>
  <c r="K143" i="1" s="1"/>
  <c r="L143" i="1" s="1"/>
  <c r="K144" i="1" s="1"/>
  <c r="L144" i="1" s="1"/>
  <c r="K145" i="1" s="1"/>
  <c r="L145" i="1" s="1"/>
  <c r="K146" i="1" s="1"/>
  <c r="L146" i="1" s="1"/>
  <c r="K147" i="1" s="1"/>
  <c r="L147" i="1" s="1"/>
  <c r="K148" i="1" s="1"/>
  <c r="L148" i="1" s="1"/>
  <c r="K149" i="1" s="1"/>
  <c r="L149" i="1" s="1"/>
  <c r="K150" i="1" s="1"/>
  <c r="L150" i="1" s="1"/>
  <c r="K151" i="1" s="1"/>
  <c r="L151" i="1" s="1"/>
  <c r="K152" i="1" s="1"/>
  <c r="L152" i="1" s="1"/>
  <c r="K153" i="1" s="1"/>
  <c r="L153" i="1" s="1"/>
  <c r="K154" i="1" s="1"/>
  <c r="L154" i="1" s="1"/>
  <c r="K155" i="1" s="1"/>
  <c r="L155" i="1" s="1"/>
  <c r="K156" i="1" s="1"/>
  <c r="L156" i="1" s="1"/>
  <c r="K157" i="1" s="1"/>
  <c r="L157" i="1" s="1"/>
  <c r="K158" i="1" s="1"/>
  <c r="L158" i="1" s="1"/>
  <c r="K159" i="1" s="1"/>
  <c r="L159" i="1" s="1"/>
  <c r="K160" i="1" s="1"/>
  <c r="L160" i="1" s="1"/>
  <c r="K161" i="1" s="1"/>
  <c r="L161" i="1" s="1"/>
  <c r="K162" i="1" s="1"/>
  <c r="L162" i="1" s="1"/>
  <c r="K163" i="1" s="1"/>
  <c r="L163" i="1" s="1"/>
  <c r="K164" i="1" s="1"/>
  <c r="L164" i="1" s="1"/>
  <c r="K165" i="1" s="1"/>
  <c r="L165" i="1" s="1"/>
  <c r="K166" i="1" s="1"/>
  <c r="L166" i="1" s="1"/>
  <c r="K167" i="1" s="1"/>
  <c r="L167" i="1" s="1"/>
  <c r="K168" i="1" s="1"/>
  <c r="L168" i="1" s="1"/>
  <c r="K169" i="1" s="1"/>
  <c r="L169" i="1" s="1"/>
  <c r="K170" i="1" s="1"/>
  <c r="L170" i="1" s="1"/>
  <c r="K171" i="1" s="1"/>
  <c r="L171" i="1" s="1"/>
  <c r="K172" i="1" s="1"/>
  <c r="L172" i="1" s="1"/>
  <c r="K173" i="1" s="1"/>
  <c r="L173" i="1" s="1"/>
  <c r="K174" i="1" s="1"/>
  <c r="L174" i="1" s="1"/>
  <c r="K175" i="1" s="1"/>
  <c r="L175" i="1" s="1"/>
  <c r="K176" i="1" s="1"/>
  <c r="L176" i="1" s="1"/>
  <c r="K177" i="1" s="1"/>
  <c r="L177" i="1" s="1"/>
  <c r="K178" i="1" s="1"/>
  <c r="L178" i="1" s="1"/>
  <c r="K179" i="1" s="1"/>
  <c r="L179" i="1" s="1"/>
  <c r="K180" i="1" s="1"/>
  <c r="L180" i="1" s="1"/>
  <c r="K181" i="1" s="1"/>
  <c r="L181" i="1" s="1"/>
  <c r="K182" i="1" s="1"/>
  <c r="L182" i="1" s="1"/>
  <c r="K183" i="1" s="1"/>
  <c r="L183" i="1" s="1"/>
  <c r="K184" i="1" s="1"/>
  <c r="L184" i="1" s="1"/>
  <c r="K185" i="1" s="1"/>
  <c r="L185" i="1" s="1"/>
  <c r="K186" i="1" s="1"/>
  <c r="L186" i="1" s="1"/>
  <c r="K187" i="1" s="1"/>
  <c r="L187" i="1" s="1"/>
  <c r="K188" i="1" s="1"/>
  <c r="L188" i="1" s="1"/>
  <c r="K189" i="1" s="1"/>
  <c r="L189" i="1" s="1"/>
  <c r="K190" i="1" s="1"/>
  <c r="L190" i="1" s="1"/>
  <c r="K191" i="1" s="1"/>
  <c r="L191" i="1" s="1"/>
  <c r="K192" i="1" s="1"/>
  <c r="L192" i="1" s="1"/>
  <c r="K193" i="1" s="1"/>
  <c r="L193" i="1" s="1"/>
  <c r="K194" i="1" s="1"/>
  <c r="L194" i="1" s="1"/>
  <c r="K195" i="1" s="1"/>
  <c r="L195" i="1" s="1"/>
  <c r="K196" i="1" s="1"/>
  <c r="L196" i="1" s="1"/>
  <c r="K197" i="1" s="1"/>
  <c r="L197" i="1" s="1"/>
  <c r="K198" i="1" s="1"/>
  <c r="L198" i="1" s="1"/>
  <c r="K199" i="1" s="1"/>
  <c r="L199" i="1" s="1"/>
  <c r="K200" i="1" s="1"/>
  <c r="L200" i="1" s="1"/>
  <c r="K201" i="1" s="1"/>
  <c r="L201" i="1" s="1"/>
  <c r="K202" i="1" s="1"/>
  <c r="L202" i="1" s="1"/>
  <c r="K203" i="1" s="1"/>
  <c r="L203" i="1" s="1"/>
  <c r="K204" i="1" s="1"/>
  <c r="L204" i="1" s="1"/>
  <c r="K205" i="1" s="1"/>
  <c r="L205" i="1" s="1"/>
  <c r="K206" i="1" s="1"/>
  <c r="L206" i="1" s="1"/>
  <c r="K207" i="1" s="1"/>
  <c r="L207" i="1" s="1"/>
  <c r="K208" i="1" s="1"/>
  <c r="L208" i="1" s="1"/>
  <c r="K209" i="1" s="1"/>
  <c r="L209" i="1" s="1"/>
  <c r="K210" i="1" s="1"/>
  <c r="L210" i="1" s="1"/>
  <c r="K211" i="1" s="1"/>
  <c r="L211" i="1" s="1"/>
  <c r="K212" i="1" s="1"/>
  <c r="L212" i="1" s="1"/>
  <c r="K213" i="1" s="1"/>
  <c r="L213" i="1" s="1"/>
  <c r="K214" i="1" s="1"/>
  <c r="L214" i="1" s="1"/>
  <c r="K215" i="1" s="1"/>
  <c r="L215" i="1" s="1"/>
  <c r="K216" i="1" s="1"/>
  <c r="L216" i="1" s="1"/>
  <c r="K217" i="1" s="1"/>
  <c r="L217" i="1" s="1"/>
  <c r="K218" i="1" s="1"/>
  <c r="L218" i="1" s="1"/>
  <c r="K219" i="1" s="1"/>
  <c r="L219" i="1" s="1"/>
  <c r="K220" i="1" s="1"/>
  <c r="L220" i="1" s="1"/>
  <c r="K221" i="1" s="1"/>
  <c r="L221" i="1" s="1"/>
  <c r="K222" i="1" s="1"/>
  <c r="L222" i="1" s="1"/>
  <c r="K223" i="1" s="1"/>
  <c r="L223" i="1" s="1"/>
  <c r="K224" i="1" s="1"/>
  <c r="L224" i="1" s="1"/>
  <c r="K225" i="1" s="1"/>
  <c r="L225" i="1" s="1"/>
  <c r="K226" i="1" s="1"/>
  <c r="L226" i="1" s="1"/>
  <c r="K227" i="1" s="1"/>
  <c r="L227" i="1" s="1"/>
  <c r="K228" i="1" s="1"/>
  <c r="L228" i="1" s="1"/>
  <c r="K229" i="1" s="1"/>
  <c r="L229" i="1" s="1"/>
  <c r="K230" i="1" s="1"/>
  <c r="L230" i="1" s="1"/>
  <c r="K231" i="1" s="1"/>
  <c r="L231" i="1" s="1"/>
  <c r="K232" i="1" s="1"/>
  <c r="L232" i="1" s="1"/>
  <c r="K233" i="1" s="1"/>
  <c r="L233" i="1" s="1"/>
  <c r="K234" i="1" s="1"/>
  <c r="L234" i="1" s="1"/>
  <c r="K235" i="1" s="1"/>
  <c r="L235" i="1" s="1"/>
  <c r="K236" i="1" s="1"/>
  <c r="L236" i="1" s="1"/>
  <c r="K237" i="1" s="1"/>
  <c r="L237" i="1" s="1"/>
  <c r="K238" i="1" s="1"/>
  <c r="L238" i="1" s="1"/>
  <c r="K239" i="1" s="1"/>
  <c r="L239" i="1" s="1"/>
  <c r="K240" i="1" s="1"/>
  <c r="L240" i="1" s="1"/>
  <c r="K241" i="1" s="1"/>
  <c r="L241" i="1" s="1"/>
  <c r="K242" i="1" s="1"/>
  <c r="L242" i="1" s="1"/>
  <c r="K243" i="1" s="1"/>
  <c r="L243" i="1" s="1"/>
  <c r="K244" i="1" s="1"/>
  <c r="L244" i="1" s="1"/>
  <c r="K245" i="1" s="1"/>
  <c r="L245" i="1" s="1"/>
  <c r="K246" i="1" s="1"/>
  <c r="L246" i="1" s="1"/>
  <c r="K247" i="1" s="1"/>
  <c r="L247" i="1" s="1"/>
  <c r="K248" i="1" s="1"/>
  <c r="L248" i="1" s="1"/>
  <c r="K249" i="1" s="1"/>
  <c r="L249" i="1" s="1"/>
  <c r="K250" i="1" s="1"/>
  <c r="L250" i="1" s="1"/>
  <c r="K251" i="1" s="1"/>
  <c r="L251" i="1" s="1"/>
  <c r="K252" i="1" s="1"/>
  <c r="L252" i="1" s="1"/>
  <c r="K253" i="1" s="1"/>
  <c r="L253" i="1" s="1"/>
  <c r="K254" i="1" s="1"/>
  <c r="L254" i="1" s="1"/>
  <c r="K255" i="1" s="1"/>
  <c r="L255" i="1" s="1"/>
  <c r="K256" i="1" s="1"/>
  <c r="L256" i="1" s="1"/>
  <c r="K257" i="1" s="1"/>
  <c r="L257" i="1" s="1"/>
  <c r="K258" i="1" s="1"/>
  <c r="L258" i="1" s="1"/>
  <c r="K259" i="1" s="1"/>
  <c r="L259" i="1" s="1"/>
  <c r="K260" i="1" s="1"/>
  <c r="L260" i="1" s="1"/>
  <c r="K261" i="1" s="1"/>
  <c r="L261" i="1" s="1"/>
  <c r="K262" i="1" s="1"/>
  <c r="L262" i="1" s="1"/>
  <c r="K263" i="1" s="1"/>
  <c r="L263" i="1" s="1"/>
  <c r="K264" i="1" s="1"/>
  <c r="L264" i="1" s="1"/>
  <c r="K265" i="1" s="1"/>
  <c r="L265" i="1" s="1"/>
  <c r="K266" i="1" s="1"/>
  <c r="L266" i="1" s="1"/>
  <c r="K267" i="1" s="1"/>
  <c r="L267" i="1" s="1"/>
  <c r="K268" i="1" s="1"/>
  <c r="L268" i="1" s="1"/>
  <c r="K269" i="1" s="1"/>
  <c r="L269" i="1" s="1"/>
  <c r="K270" i="1" s="1"/>
  <c r="L270" i="1" s="1"/>
  <c r="K271" i="1" s="1"/>
  <c r="L271" i="1" s="1"/>
  <c r="K272" i="1" s="1"/>
  <c r="L272" i="1" s="1"/>
  <c r="K273" i="1" s="1"/>
  <c r="L273" i="1" s="1"/>
  <c r="K274" i="1" s="1"/>
  <c r="L274" i="1" s="1"/>
  <c r="K275" i="1" s="1"/>
  <c r="L275" i="1" s="1"/>
  <c r="K276" i="1" s="1"/>
  <c r="L276" i="1" s="1"/>
  <c r="K277" i="1" s="1"/>
  <c r="L277" i="1" s="1"/>
  <c r="K278" i="1" s="1"/>
  <c r="L278" i="1" s="1"/>
  <c r="K279" i="1" s="1"/>
  <c r="L279" i="1" s="1"/>
  <c r="K280" i="1" s="1"/>
  <c r="L280" i="1" s="1"/>
  <c r="K281" i="1" s="1"/>
  <c r="L281" i="1" s="1"/>
  <c r="K282" i="1" s="1"/>
  <c r="L282" i="1" s="1"/>
  <c r="K283" i="1" s="1"/>
  <c r="L283" i="1" s="1"/>
  <c r="K284" i="1" s="1"/>
  <c r="L284" i="1" s="1"/>
  <c r="K285" i="1" s="1"/>
  <c r="L285" i="1" s="1"/>
  <c r="K286" i="1" s="1"/>
  <c r="L286" i="1" s="1"/>
  <c r="K287" i="1" s="1"/>
  <c r="L287" i="1" s="1"/>
  <c r="K288" i="1" s="1"/>
  <c r="L288" i="1" s="1"/>
  <c r="K289" i="1" s="1"/>
  <c r="L289" i="1" s="1"/>
  <c r="K290" i="1" s="1"/>
  <c r="L290" i="1" s="1"/>
  <c r="K291" i="1" s="1"/>
  <c r="L291" i="1" s="1"/>
  <c r="K292" i="1" s="1"/>
  <c r="L292" i="1" s="1"/>
  <c r="K293" i="1" s="1"/>
  <c r="L293" i="1" s="1"/>
  <c r="K294" i="1" s="1"/>
  <c r="L294" i="1" s="1"/>
  <c r="K295" i="1" s="1"/>
  <c r="L295" i="1" s="1"/>
  <c r="K296" i="1" s="1"/>
  <c r="L296" i="1" s="1"/>
  <c r="K297" i="1" s="1"/>
  <c r="L297" i="1" s="1"/>
  <c r="K298" i="1" s="1"/>
  <c r="L298" i="1" s="1"/>
  <c r="K299" i="1" s="1"/>
  <c r="L299" i="1" s="1"/>
  <c r="K300" i="1" s="1"/>
  <c r="L300" i="1" s="1"/>
  <c r="K301" i="1" s="1"/>
  <c r="L301" i="1" s="1"/>
  <c r="K302" i="1" s="1"/>
  <c r="L302" i="1" s="1"/>
  <c r="K303" i="1" s="1"/>
  <c r="L303" i="1" s="1"/>
  <c r="K304" i="1" s="1"/>
  <c r="L304" i="1" s="1"/>
  <c r="K305" i="1" s="1"/>
  <c r="L305" i="1" s="1"/>
  <c r="K306" i="1" s="1"/>
  <c r="L306" i="1" s="1"/>
  <c r="K307" i="1" s="1"/>
  <c r="L307" i="1" s="1"/>
  <c r="K308" i="1" s="1"/>
  <c r="L308" i="1" s="1"/>
  <c r="K309" i="1" s="1"/>
  <c r="L309" i="1" s="1"/>
  <c r="K310" i="1" s="1"/>
  <c r="L310" i="1" s="1"/>
  <c r="K311" i="1" s="1"/>
  <c r="L311" i="1" s="1"/>
  <c r="K312" i="1" s="1"/>
  <c r="L312" i="1" s="1"/>
  <c r="K313" i="1" s="1"/>
  <c r="L313" i="1" s="1"/>
  <c r="K314" i="1" s="1"/>
  <c r="L314" i="1" s="1"/>
  <c r="K315" i="1" s="1"/>
  <c r="L315" i="1" s="1"/>
  <c r="K316" i="1" s="1"/>
  <c r="L316" i="1" s="1"/>
  <c r="K317" i="1" s="1"/>
  <c r="L317" i="1" s="1"/>
  <c r="K318" i="1" s="1"/>
  <c r="L318" i="1" s="1"/>
  <c r="K319" i="1" s="1"/>
  <c r="L319" i="1" s="1"/>
  <c r="K320" i="1" s="1"/>
  <c r="L320" i="1" s="1"/>
  <c r="K321" i="1" s="1"/>
  <c r="L321" i="1" s="1"/>
  <c r="K322" i="1" s="1"/>
  <c r="L322" i="1" s="1"/>
  <c r="K323" i="1" s="1"/>
  <c r="L323" i="1" s="1"/>
  <c r="K324" i="1" s="1"/>
  <c r="L324" i="1" s="1"/>
  <c r="K325" i="1" s="1"/>
  <c r="L325" i="1" s="1"/>
  <c r="K326" i="1" s="1"/>
  <c r="L326" i="1" s="1"/>
  <c r="K327" i="1" s="1"/>
  <c r="L327" i="1" s="1"/>
  <c r="K328" i="1" s="1"/>
  <c r="L328" i="1" s="1"/>
  <c r="K329" i="1" s="1"/>
  <c r="L329" i="1" s="1"/>
  <c r="K330" i="1" s="1"/>
  <c r="L330" i="1" s="1"/>
  <c r="K331" i="1" s="1"/>
  <c r="L331" i="1" s="1"/>
  <c r="K332" i="1" s="1"/>
  <c r="L332" i="1" s="1"/>
  <c r="K333" i="1" s="1"/>
  <c r="L333" i="1" s="1"/>
  <c r="K334" i="1" s="1"/>
  <c r="L334" i="1" s="1"/>
  <c r="K335" i="1" s="1"/>
  <c r="L335" i="1" s="1"/>
  <c r="K336" i="1" s="1"/>
  <c r="L336" i="1" s="1"/>
  <c r="K337" i="1" s="1"/>
  <c r="L337" i="1" s="1"/>
  <c r="K338" i="1" s="1"/>
  <c r="L338" i="1" s="1"/>
  <c r="K339" i="1" s="1"/>
  <c r="L339" i="1" s="1"/>
  <c r="K340" i="1" s="1"/>
  <c r="L340" i="1" s="1"/>
  <c r="K341" i="1" s="1"/>
  <c r="L341" i="1" s="1"/>
  <c r="K342" i="1" s="1"/>
  <c r="L342" i="1" s="1"/>
  <c r="K343" i="1" s="1"/>
  <c r="L343" i="1" s="1"/>
  <c r="K344" i="1" s="1"/>
  <c r="L344" i="1" s="1"/>
  <c r="K345" i="1" s="1"/>
  <c r="L345" i="1" s="1"/>
  <c r="K346" i="1" s="1"/>
  <c r="L346" i="1" s="1"/>
  <c r="K347" i="1" s="1"/>
  <c r="L347" i="1" s="1"/>
  <c r="K348" i="1" s="1"/>
  <c r="L348" i="1" s="1"/>
  <c r="K349" i="1" s="1"/>
  <c r="L349" i="1" s="1"/>
  <c r="K350" i="1" s="1"/>
  <c r="L350" i="1" s="1"/>
  <c r="K351" i="1" s="1"/>
  <c r="L351" i="1" s="1"/>
  <c r="K352" i="1" s="1"/>
  <c r="L352" i="1" s="1"/>
  <c r="K353" i="1" s="1"/>
  <c r="L353" i="1" s="1"/>
  <c r="K354" i="1" s="1"/>
  <c r="L354" i="1" s="1"/>
  <c r="K355" i="1" s="1"/>
  <c r="L355" i="1" s="1"/>
  <c r="K356" i="1" s="1"/>
  <c r="L356" i="1" s="1"/>
  <c r="K357" i="1" s="1"/>
  <c r="L357" i="1" s="1"/>
  <c r="K358" i="1" s="1"/>
  <c r="L358" i="1" s="1"/>
  <c r="K359" i="1" s="1"/>
  <c r="L359" i="1" s="1"/>
  <c r="K360" i="1" s="1"/>
  <c r="L360" i="1" s="1"/>
  <c r="K361" i="1" s="1"/>
  <c r="L361" i="1" s="1"/>
  <c r="K362" i="1" s="1"/>
  <c r="L362" i="1" s="1"/>
  <c r="K363" i="1" s="1"/>
  <c r="L363" i="1" s="1"/>
  <c r="K364" i="1" s="1"/>
  <c r="L364" i="1" s="1"/>
  <c r="K365" i="1" s="1"/>
  <c r="L365" i="1" s="1"/>
  <c r="K366" i="1" s="1"/>
  <c r="L366" i="1" s="1"/>
  <c r="K367" i="1" s="1"/>
  <c r="L367" i="1" s="1"/>
  <c r="K368" i="1" s="1"/>
  <c r="L368" i="1" s="1"/>
  <c r="K369" i="1" s="1"/>
  <c r="L369" i="1" s="1"/>
  <c r="K370" i="1" s="1"/>
  <c r="L370" i="1" s="1"/>
  <c r="K371" i="1" s="1"/>
  <c r="L371" i="1" s="1"/>
  <c r="K372" i="1" s="1"/>
  <c r="L372" i="1" s="1"/>
  <c r="K373" i="1" s="1"/>
  <c r="L373" i="1" s="1"/>
  <c r="K374" i="1" s="1"/>
  <c r="L374" i="1" s="1"/>
  <c r="K375" i="1" s="1"/>
  <c r="L375" i="1" s="1"/>
  <c r="K376" i="1" s="1"/>
  <c r="L376" i="1" s="1"/>
  <c r="K377" i="1" s="1"/>
  <c r="L377" i="1" s="1"/>
  <c r="K378" i="1" s="1"/>
  <c r="L378" i="1" s="1"/>
  <c r="K379" i="1" s="1"/>
  <c r="L379" i="1" s="1"/>
  <c r="K380" i="1" s="1"/>
  <c r="L380" i="1" s="1"/>
  <c r="K381" i="1" s="1"/>
  <c r="L381" i="1" s="1"/>
  <c r="K382" i="1" s="1"/>
  <c r="L382" i="1" s="1"/>
  <c r="B86" i="1"/>
  <c r="B157" i="1"/>
  <c r="C190" i="1"/>
  <c r="B201" i="1"/>
  <c r="B233" i="1"/>
  <c r="B265" i="1"/>
  <c r="B297" i="1"/>
  <c r="C209" i="1"/>
  <c r="G219" i="1"/>
  <c r="C226" i="1"/>
  <c r="E231" i="1"/>
  <c r="G236" i="1"/>
  <c r="C242" i="1"/>
  <c r="E247" i="1"/>
  <c r="G252" i="1"/>
  <c r="C258" i="1"/>
  <c r="E263" i="1"/>
  <c r="G268" i="1"/>
  <c r="C274" i="1"/>
  <c r="E279" i="1"/>
  <c r="G284" i="1"/>
  <c r="C290" i="1"/>
  <c r="E295" i="1"/>
  <c r="E299" i="1"/>
  <c r="E315" i="1"/>
  <c r="E331" i="1"/>
  <c r="E347" i="1"/>
  <c r="E363" i="1"/>
  <c r="E379" i="1"/>
  <c r="M188" i="1"/>
  <c r="H190" i="1"/>
  <c r="D192" i="1"/>
  <c r="F195" i="1"/>
  <c r="M196" i="1"/>
  <c r="H198" i="1"/>
  <c r="D200" i="1"/>
  <c r="F203" i="1"/>
  <c r="M204" i="1"/>
  <c r="D208" i="1"/>
  <c r="F211" i="1"/>
  <c r="M212" i="1"/>
  <c r="D216" i="1"/>
  <c r="B93" i="1"/>
  <c r="E192" i="1"/>
  <c r="B208" i="1"/>
  <c r="B240" i="1"/>
  <c r="B272" i="1"/>
  <c r="G200" i="1"/>
  <c r="E211" i="1"/>
  <c r="C221" i="1"/>
  <c r="C227" i="1"/>
  <c r="E232" i="1"/>
  <c r="G237" i="1"/>
  <c r="C243" i="1"/>
  <c r="E248" i="1"/>
  <c r="G253" i="1"/>
  <c r="C259" i="1"/>
  <c r="E264" i="1"/>
  <c r="G269" i="1"/>
  <c r="C275" i="1"/>
  <c r="E280" i="1"/>
  <c r="G285" i="1"/>
  <c r="C291" i="1"/>
  <c r="E296" i="1"/>
  <c r="E301" i="1"/>
  <c r="E317" i="1"/>
  <c r="E333" i="1"/>
  <c r="E349" i="1"/>
  <c r="E365" i="1"/>
  <c r="E381" i="1"/>
  <c r="F189" i="1"/>
  <c r="M190" i="1"/>
  <c r="H192" i="1"/>
  <c r="D194" i="1"/>
  <c r="F197" i="1"/>
  <c r="M198" i="1"/>
  <c r="H200" i="1"/>
  <c r="D202" i="1"/>
  <c r="F205" i="1"/>
  <c r="M206" i="1"/>
  <c r="D210" i="1"/>
  <c r="F213" i="1"/>
  <c r="M214" i="1"/>
  <c r="D218" i="1"/>
  <c r="B38" i="1"/>
  <c r="B120" i="1"/>
  <c r="B186" i="1"/>
  <c r="B196" i="1"/>
  <c r="B219" i="1"/>
  <c r="B251" i="1"/>
  <c r="B283" i="1"/>
  <c r="E204" i="1"/>
  <c r="C215" i="1"/>
  <c r="E223" i="1"/>
  <c r="C229" i="1"/>
  <c r="E234" i="1"/>
  <c r="G239" i="1"/>
  <c r="C245" i="1"/>
  <c r="E250" i="1"/>
  <c r="G255" i="1"/>
  <c r="C261" i="1"/>
  <c r="E266" i="1"/>
  <c r="G271" i="1"/>
  <c r="C277" i="1"/>
  <c r="E282" i="1"/>
  <c r="G287" i="1"/>
  <c r="C293" i="1"/>
  <c r="E298" i="1"/>
  <c r="E308" i="1"/>
  <c r="E324" i="1"/>
  <c r="E340" i="1"/>
  <c r="E356" i="1"/>
  <c r="E372" i="1"/>
  <c r="L15" i="1"/>
  <c r="M28" i="1"/>
  <c r="M32" i="1"/>
  <c r="M36" i="1"/>
  <c r="M40" i="1"/>
  <c r="M44" i="1"/>
  <c r="M48" i="1"/>
  <c r="M52" i="1"/>
  <c r="M56" i="1"/>
  <c r="M60" i="1"/>
  <c r="M64" i="1"/>
  <c r="M68" i="1"/>
  <c r="M72" i="1"/>
  <c r="M76" i="1"/>
  <c r="M80" i="1"/>
  <c r="M84" i="1"/>
  <c r="M88" i="1"/>
  <c r="M92" i="1"/>
  <c r="M96" i="1"/>
  <c r="M100" i="1"/>
  <c r="M104" i="1"/>
  <c r="M108" i="1"/>
  <c r="M112" i="1"/>
  <c r="M116" i="1"/>
  <c r="M120" i="1"/>
  <c r="M124" i="1"/>
  <c r="M128" i="1"/>
  <c r="M132" i="1"/>
  <c r="M136" i="1"/>
  <c r="M140" i="1"/>
  <c r="M144" i="1"/>
  <c r="M148" i="1"/>
  <c r="M152" i="1"/>
  <c r="M156" i="1"/>
  <c r="M160" i="1"/>
  <c r="M164" i="1"/>
  <c r="M168" i="1"/>
  <c r="M172" i="1"/>
  <c r="M176" i="1"/>
  <c r="M180" i="1"/>
  <c r="M184" i="1"/>
  <c r="F188" i="1"/>
  <c r="M189" i="1"/>
  <c r="H191" i="1"/>
  <c r="D193" i="1"/>
  <c r="F196" i="1"/>
  <c r="M197" i="1"/>
  <c r="H199" i="1"/>
  <c r="D201" i="1"/>
  <c r="F204" i="1"/>
  <c r="M205" i="1"/>
  <c r="D209" i="1"/>
  <c r="F212" i="1"/>
  <c r="M213" i="1"/>
  <c r="D217" i="1"/>
  <c r="F220" i="1"/>
  <c r="B54" i="1"/>
  <c r="B150" i="1"/>
  <c r="B192" i="1"/>
  <c r="G196" i="1"/>
  <c r="B224" i="1"/>
  <c r="B256" i="1"/>
  <c r="B288" i="1"/>
  <c r="C206" i="1"/>
  <c r="G216" i="1"/>
  <c r="C224" i="1"/>
  <c r="G229" i="1"/>
  <c r="C235" i="1"/>
  <c r="E240" i="1"/>
  <c r="G245" i="1"/>
  <c r="C251" i="1"/>
  <c r="E256" i="1"/>
  <c r="G261" i="1"/>
  <c r="C267" i="1"/>
  <c r="E272" i="1"/>
  <c r="G277" i="1"/>
  <c r="C283" i="1"/>
  <c r="E288" i="1"/>
  <c r="G293" i="1"/>
  <c r="B299" i="1"/>
  <c r="E309" i="1"/>
  <c r="E325" i="1"/>
  <c r="E341" i="1"/>
  <c r="E357" i="1"/>
  <c r="E373" i="1"/>
  <c r="H188" i="1"/>
  <c r="D190" i="1"/>
  <c r="F193" i="1"/>
  <c r="M194" i="1"/>
  <c r="H196" i="1"/>
  <c r="D198" i="1"/>
  <c r="F201" i="1"/>
  <c r="M202" i="1"/>
  <c r="D206" i="1"/>
  <c r="F209" i="1"/>
  <c r="M210" i="1"/>
  <c r="D214" i="1"/>
  <c r="F217" i="1"/>
  <c r="M218" i="1"/>
  <c r="D222" i="1"/>
  <c r="B25" i="1"/>
  <c r="B33" i="1"/>
  <c r="B41" i="1"/>
  <c r="B49" i="1"/>
  <c r="B57" i="1"/>
  <c r="B65" i="1"/>
  <c r="B73" i="1"/>
  <c r="B81" i="1"/>
  <c r="B89" i="1"/>
  <c r="B97" i="1"/>
  <c r="B105" i="1"/>
  <c r="B113" i="1"/>
  <c r="B121" i="1"/>
  <c r="B129" i="1"/>
  <c r="B137" i="1"/>
  <c r="B153" i="1"/>
  <c r="B161" i="1"/>
  <c r="B169" i="1"/>
  <c r="B177" i="1"/>
  <c r="B26" i="1"/>
  <c r="B34" i="1"/>
  <c r="B42" i="1"/>
  <c r="B50" i="1"/>
  <c r="B58" i="1"/>
  <c r="B66" i="1"/>
  <c r="B74" i="1"/>
  <c r="B82" i="1"/>
  <c r="B90" i="1"/>
  <c r="B98" i="1"/>
  <c r="B106" i="1"/>
  <c r="B114" i="1"/>
  <c r="B122" i="1"/>
  <c r="B130" i="1"/>
  <c r="B138" i="1"/>
  <c r="B146" i="1"/>
  <c r="B154" i="1"/>
  <c r="B162" i="1"/>
  <c r="B170" i="1"/>
  <c r="B178" i="1"/>
  <c r="B27" i="1"/>
  <c r="B35" i="1"/>
  <c r="B43" i="1"/>
  <c r="B51" i="1"/>
  <c r="B59" i="1"/>
  <c r="B67" i="1"/>
  <c r="B75" i="1"/>
  <c r="B83" i="1"/>
  <c r="B91" i="1"/>
  <c r="B99" i="1"/>
  <c r="B107" i="1"/>
  <c r="B115" i="1"/>
  <c r="B123" i="1"/>
  <c r="B131" i="1"/>
  <c r="B139" i="1"/>
  <c r="B147" i="1"/>
  <c r="B155" i="1"/>
  <c r="B163" i="1"/>
  <c r="B171" i="1"/>
  <c r="B179" i="1"/>
  <c r="B189" i="1"/>
  <c r="B23" i="1"/>
  <c r="B31" i="1"/>
  <c r="B39" i="1"/>
  <c r="B47" i="1"/>
  <c r="B55" i="1"/>
  <c r="B63" i="1"/>
  <c r="B71" i="1"/>
  <c r="B79" i="1"/>
  <c r="B87" i="1"/>
  <c r="B95" i="1"/>
  <c r="B103" i="1"/>
  <c r="B111" i="1"/>
  <c r="B119" i="1"/>
  <c r="B127" i="1"/>
  <c r="B135" i="1"/>
  <c r="B143" i="1"/>
  <c r="B151" i="1"/>
  <c r="B159" i="1"/>
  <c r="B167" i="1"/>
  <c r="B175" i="1"/>
  <c r="C23" i="1"/>
  <c r="B30" i="1"/>
  <c r="B46" i="1"/>
  <c r="B62" i="1"/>
  <c r="B78" i="1"/>
  <c r="B94" i="1"/>
  <c r="B110" i="1"/>
  <c r="B126" i="1"/>
  <c r="B142" i="1"/>
  <c r="B158" i="1"/>
  <c r="B174" i="1"/>
  <c r="E188" i="1"/>
  <c r="C191" i="1"/>
  <c r="G193" i="1"/>
  <c r="B197" i="1"/>
  <c r="C198" i="1"/>
  <c r="B204" i="1"/>
  <c r="B212" i="1"/>
  <c r="B220" i="1"/>
  <c r="B228" i="1"/>
  <c r="B236" i="1"/>
  <c r="B244" i="1"/>
  <c r="B252" i="1"/>
  <c r="B260" i="1"/>
  <c r="B268" i="1"/>
  <c r="B276" i="1"/>
  <c r="B284" i="1"/>
  <c r="B292" i="1"/>
  <c r="E199" i="1"/>
  <c r="C202" i="1"/>
  <c r="G204" i="1"/>
  <c r="E207" i="1"/>
  <c r="C210" i="1"/>
  <c r="G212" i="1"/>
  <c r="E215" i="1"/>
  <c r="C218" i="1"/>
  <c r="B32" i="1"/>
  <c r="B48" i="1"/>
  <c r="B64" i="1"/>
  <c r="B80" i="1"/>
  <c r="B96" i="1"/>
  <c r="B112" i="1"/>
  <c r="B128" i="1"/>
  <c r="B144" i="1"/>
  <c r="B160" i="1"/>
  <c r="B176" i="1"/>
  <c r="B188" i="1"/>
  <c r="G188" i="1"/>
  <c r="E191" i="1"/>
  <c r="C194" i="1"/>
  <c r="B198" i="1"/>
  <c r="E198" i="1"/>
  <c r="B205" i="1"/>
  <c r="B213" i="1"/>
  <c r="B221" i="1"/>
  <c r="B229" i="1"/>
  <c r="B237" i="1"/>
  <c r="B245" i="1"/>
  <c r="B253" i="1"/>
  <c r="B261" i="1"/>
  <c r="B269" i="1"/>
  <c r="B277" i="1"/>
  <c r="B285" i="1"/>
  <c r="B293" i="1"/>
  <c r="G199" i="1"/>
  <c r="E202" i="1"/>
  <c r="C205" i="1"/>
  <c r="G207" i="1"/>
  <c r="E210" i="1"/>
  <c r="C213" i="1"/>
  <c r="G215" i="1"/>
  <c r="E218" i="1"/>
  <c r="B36" i="1"/>
  <c r="B52" i="1"/>
  <c r="B68" i="1"/>
  <c r="B84" i="1"/>
  <c r="B100" i="1"/>
  <c r="B116" i="1"/>
  <c r="B132" i="1"/>
  <c r="B148" i="1"/>
  <c r="B164" i="1"/>
  <c r="B180" i="1"/>
  <c r="B190" i="1"/>
  <c r="C189" i="1"/>
  <c r="G191" i="1"/>
  <c r="E194" i="1"/>
  <c r="C196" i="1"/>
  <c r="G198" i="1"/>
  <c r="B206" i="1"/>
  <c r="B214" i="1"/>
  <c r="B222" i="1"/>
  <c r="B230" i="1"/>
  <c r="B238" i="1"/>
  <c r="B246" i="1"/>
  <c r="B254" i="1"/>
  <c r="B262" i="1"/>
  <c r="B270" i="1"/>
  <c r="B278" i="1"/>
  <c r="B286" i="1"/>
  <c r="B294" i="1"/>
  <c r="C200" i="1"/>
  <c r="G202" i="1"/>
  <c r="E205" i="1"/>
  <c r="C208" i="1"/>
  <c r="G210" i="1"/>
  <c r="E213" i="1"/>
  <c r="C216" i="1"/>
  <c r="G218" i="1"/>
  <c r="B28" i="1"/>
  <c r="B44" i="1"/>
  <c r="B60" i="1"/>
  <c r="B76" i="1"/>
  <c r="B92" i="1"/>
  <c r="B108" i="1"/>
  <c r="B124" i="1"/>
  <c r="B140" i="1"/>
  <c r="B156" i="1"/>
  <c r="B172" i="1"/>
  <c r="B185" i="1"/>
  <c r="B194" i="1"/>
  <c r="E190" i="1"/>
  <c r="C193" i="1"/>
  <c r="G195" i="1"/>
  <c r="E197" i="1"/>
  <c r="B202" i="1"/>
  <c r="B210" i="1"/>
  <c r="B218" i="1"/>
  <c r="B226" i="1"/>
  <c r="B234" i="1"/>
  <c r="B242" i="1"/>
  <c r="B250" i="1"/>
  <c r="B258" i="1"/>
  <c r="B266" i="1"/>
  <c r="B274" i="1"/>
  <c r="B282" i="1"/>
  <c r="B290" i="1"/>
  <c r="B298" i="1"/>
  <c r="E201" i="1"/>
  <c r="C204" i="1"/>
  <c r="G206" i="1"/>
  <c r="E209" i="1"/>
  <c r="C212" i="1"/>
  <c r="G214" i="1"/>
  <c r="E217" i="1"/>
  <c r="C220" i="1"/>
  <c r="G222" i="1"/>
  <c r="E225" i="1"/>
  <c r="B40" i="1"/>
  <c r="B72" i="1"/>
  <c r="B104" i="1"/>
  <c r="B136" i="1"/>
  <c r="B168" i="1"/>
  <c r="B193" i="1"/>
  <c r="G192" i="1"/>
  <c r="C197" i="1"/>
  <c r="B209" i="1"/>
  <c r="B225" i="1"/>
  <c r="B241" i="1"/>
  <c r="B257" i="1"/>
  <c r="B273" i="1"/>
  <c r="B289" i="1"/>
  <c r="C201" i="1"/>
  <c r="E206" i="1"/>
  <c r="G211" i="1"/>
  <c r="C217" i="1"/>
  <c r="E221" i="1"/>
  <c r="E224" i="1"/>
  <c r="E227" i="1"/>
  <c r="C230" i="1"/>
  <c r="G232" i="1"/>
  <c r="E235" i="1"/>
  <c r="C238" i="1"/>
  <c r="G240" i="1"/>
  <c r="E243" i="1"/>
  <c r="C246" i="1"/>
  <c r="G248" i="1"/>
  <c r="E251" i="1"/>
  <c r="C254" i="1"/>
  <c r="G256" i="1"/>
  <c r="E259" i="1"/>
  <c r="C262" i="1"/>
  <c r="G264" i="1"/>
  <c r="E267" i="1"/>
  <c r="C270" i="1"/>
  <c r="G272" i="1"/>
  <c r="E275" i="1"/>
  <c r="C278" i="1"/>
  <c r="G280" i="1"/>
  <c r="E283" i="1"/>
  <c r="C286" i="1"/>
  <c r="G288" i="1"/>
  <c r="E291" i="1"/>
  <c r="C294" i="1"/>
  <c r="G296" i="1"/>
  <c r="E304" i="1"/>
  <c r="E312" i="1"/>
  <c r="E320" i="1"/>
  <c r="E328" i="1"/>
  <c r="E336" i="1"/>
  <c r="E344" i="1"/>
  <c r="E352" i="1"/>
  <c r="E360" i="1"/>
  <c r="E368" i="1"/>
  <c r="E376" i="1"/>
  <c r="B45" i="1"/>
  <c r="B77" i="1"/>
  <c r="B109" i="1"/>
  <c r="B141" i="1"/>
  <c r="B173" i="1"/>
  <c r="B195" i="1"/>
  <c r="C188" i="1"/>
  <c r="E193" i="1"/>
  <c r="G197" i="1"/>
  <c r="B211" i="1"/>
  <c r="B227" i="1"/>
  <c r="B243" i="1"/>
  <c r="B259" i="1"/>
  <c r="B275" i="1"/>
  <c r="B291" i="1"/>
  <c r="G201" i="1"/>
  <c r="C207" i="1"/>
  <c r="E212" i="1"/>
  <c r="G217" i="1"/>
  <c r="G221" i="1"/>
  <c r="G224" i="1"/>
  <c r="G227" i="1"/>
  <c r="E230" i="1"/>
  <c r="C233" i="1"/>
  <c r="G235" i="1"/>
  <c r="E238" i="1"/>
  <c r="C241" i="1"/>
  <c r="G243" i="1"/>
  <c r="E246" i="1"/>
  <c r="C249" i="1"/>
  <c r="G251" i="1"/>
  <c r="E254" i="1"/>
  <c r="C257" i="1"/>
  <c r="G259" i="1"/>
  <c r="E262" i="1"/>
  <c r="C265" i="1"/>
  <c r="G267" i="1"/>
  <c r="E270" i="1"/>
  <c r="C273" i="1"/>
  <c r="G275" i="1"/>
  <c r="E278" i="1"/>
  <c r="C281" i="1"/>
  <c r="G283" i="1"/>
  <c r="E286" i="1"/>
  <c r="C289" i="1"/>
  <c r="G291" i="1"/>
  <c r="E294" i="1"/>
  <c r="C297" i="1"/>
  <c r="E305" i="1"/>
  <c r="E313" i="1"/>
  <c r="E321" i="1"/>
  <c r="E329" i="1"/>
  <c r="E337" i="1"/>
  <c r="E345" i="1"/>
  <c r="E353" i="1"/>
  <c r="E361" i="1"/>
  <c r="E369" i="1"/>
  <c r="E377" i="1"/>
  <c r="H23" i="1"/>
  <c r="B53" i="1"/>
  <c r="B85" i="1"/>
  <c r="B117" i="1"/>
  <c r="B149" i="1"/>
  <c r="B181" i="1"/>
  <c r="B182" i="1"/>
  <c r="E189" i="1"/>
  <c r="G194" i="1"/>
  <c r="B199" i="1"/>
  <c r="B215" i="1"/>
  <c r="B231" i="1"/>
  <c r="B247" i="1"/>
  <c r="B263" i="1"/>
  <c r="B279" i="1"/>
  <c r="B295" i="1"/>
  <c r="C203" i="1"/>
  <c r="E208" i="1"/>
  <c r="G213" i="1"/>
  <c r="C219" i="1"/>
  <c r="C222" i="1"/>
  <c r="C225" i="1"/>
  <c r="C228" i="1"/>
  <c r="G230" i="1"/>
  <c r="E233" i="1"/>
  <c r="C236" i="1"/>
  <c r="G238" i="1"/>
  <c r="E241" i="1"/>
  <c r="C244" i="1"/>
  <c r="G246" i="1"/>
  <c r="E249" i="1"/>
  <c r="C252" i="1"/>
  <c r="G254" i="1"/>
  <c r="E257" i="1"/>
  <c r="C260" i="1"/>
  <c r="G262" i="1"/>
  <c r="E265" i="1"/>
  <c r="C268" i="1"/>
  <c r="G270" i="1"/>
  <c r="E273" i="1"/>
  <c r="C276" i="1"/>
  <c r="G278" i="1"/>
  <c r="E281" i="1"/>
  <c r="C284" i="1"/>
  <c r="G286" i="1"/>
  <c r="E289" i="1"/>
  <c r="C292" i="1"/>
  <c r="G294" i="1"/>
  <c r="E297" i="1"/>
  <c r="C299" i="1"/>
  <c r="E306" i="1"/>
  <c r="E314" i="1"/>
  <c r="E322" i="1"/>
  <c r="E330" i="1"/>
  <c r="E338" i="1"/>
  <c r="E346" i="1"/>
  <c r="E354" i="1"/>
  <c r="E362" i="1"/>
  <c r="E370" i="1"/>
  <c r="E378" i="1"/>
  <c r="B37" i="1"/>
  <c r="B69" i="1"/>
  <c r="B101" i="1"/>
  <c r="B133" i="1"/>
  <c r="B165" i="1"/>
  <c r="B191" i="1"/>
  <c r="C192" i="1"/>
  <c r="E196" i="1"/>
  <c r="B207" i="1"/>
  <c r="B223" i="1"/>
  <c r="B239" i="1"/>
  <c r="B255" i="1"/>
  <c r="B271" i="1"/>
  <c r="B287" i="1"/>
  <c r="E200" i="1"/>
  <c r="G205" i="1"/>
  <c r="C211" i="1"/>
  <c r="E216" i="1"/>
  <c r="G220" i="1"/>
  <c r="G223" i="1"/>
  <c r="G226" i="1"/>
  <c r="E229" i="1"/>
  <c r="C232" i="1"/>
  <c r="G234" i="1"/>
  <c r="E237" i="1"/>
  <c r="C240" i="1"/>
  <c r="G242" i="1"/>
  <c r="E245" i="1"/>
  <c r="C248" i="1"/>
  <c r="G250" i="1"/>
  <c r="E253" i="1"/>
  <c r="C256" i="1"/>
  <c r="G258" i="1"/>
  <c r="E261" i="1"/>
  <c r="C264" i="1"/>
  <c r="G266" i="1"/>
  <c r="E269" i="1"/>
  <c r="C272" i="1"/>
  <c r="G274" i="1"/>
  <c r="E277" i="1"/>
  <c r="C280" i="1"/>
  <c r="G282" i="1"/>
  <c r="E285" i="1"/>
  <c r="C288" i="1"/>
  <c r="G290" i="1"/>
  <c r="E293" i="1"/>
  <c r="C296" i="1"/>
  <c r="G298" i="1"/>
  <c r="E302" i="1"/>
  <c r="E310" i="1"/>
  <c r="E318" i="1"/>
  <c r="E326" i="1"/>
  <c r="E334" i="1"/>
  <c r="E342" i="1"/>
  <c r="E350" i="1"/>
  <c r="E358" i="1"/>
  <c r="E366" i="1"/>
  <c r="E374" i="1"/>
  <c r="E382" i="1"/>
  <c r="M24" i="1"/>
  <c r="O24" i="1" s="1"/>
  <c r="N25" i="1" s="1"/>
  <c r="O25" i="1" s="1"/>
  <c r="N26" i="1" s="1"/>
  <c r="O26" i="1" s="1"/>
  <c r="N27" i="1" s="1"/>
  <c r="O27" i="1" s="1"/>
  <c r="N28" i="1" s="1"/>
  <c r="B134" i="1"/>
  <c r="B70" i="1"/>
  <c r="B125" i="1"/>
  <c r="B61" i="1"/>
  <c r="O28" i="1" l="1"/>
  <c r="N29" i="1" s="1"/>
  <c r="O29" i="1" s="1"/>
  <c r="N30" i="1" s="1"/>
  <c r="O30" i="1" s="1"/>
  <c r="N31" i="1" s="1"/>
  <c r="O31" i="1" s="1"/>
  <c r="N32" i="1" s="1"/>
  <c r="O32" i="1" s="1"/>
  <c r="N33" i="1" s="1"/>
  <c r="O33" i="1" s="1"/>
  <c r="N34" i="1" s="1"/>
  <c r="O34" i="1" s="1"/>
  <c r="N35" i="1" s="1"/>
  <c r="O35" i="1" s="1"/>
  <c r="N36" i="1" s="1"/>
  <c r="O36" i="1" s="1"/>
  <c r="N37" i="1" s="1"/>
  <c r="O37" i="1" s="1"/>
  <c r="N38" i="1" s="1"/>
  <c r="O38" i="1" s="1"/>
  <c r="N39" i="1" s="1"/>
  <c r="O39" i="1" s="1"/>
  <c r="N40" i="1" s="1"/>
  <c r="O40" i="1" s="1"/>
  <c r="N41" i="1" s="1"/>
  <c r="O41" i="1" s="1"/>
  <c r="N42" i="1" s="1"/>
  <c r="O42" i="1" s="1"/>
  <c r="N43" i="1" s="1"/>
  <c r="O43" i="1" s="1"/>
  <c r="N44" i="1" s="1"/>
  <c r="O44" i="1" s="1"/>
  <c r="N45" i="1" s="1"/>
  <c r="O45" i="1" s="1"/>
  <c r="N46" i="1" s="1"/>
  <c r="O46" i="1" s="1"/>
  <c r="N47" i="1" s="1"/>
  <c r="O47" i="1" s="1"/>
  <c r="N48" i="1" s="1"/>
  <c r="O48" i="1" s="1"/>
  <c r="N49" i="1" s="1"/>
  <c r="O49" i="1" s="1"/>
  <c r="N50" i="1" s="1"/>
  <c r="O50" i="1" s="1"/>
  <c r="N51" i="1" s="1"/>
  <c r="O51" i="1" s="1"/>
  <c r="N52" i="1" s="1"/>
  <c r="O52" i="1" s="1"/>
  <c r="N53" i="1" s="1"/>
  <c r="O53" i="1" s="1"/>
  <c r="N54" i="1" s="1"/>
  <c r="O54" i="1" s="1"/>
  <c r="N55" i="1" s="1"/>
  <c r="O55" i="1" s="1"/>
  <c r="N56" i="1" s="1"/>
  <c r="O56" i="1" s="1"/>
  <c r="N57" i="1" s="1"/>
  <c r="O57" i="1" s="1"/>
  <c r="N58" i="1" s="1"/>
  <c r="O58" i="1" s="1"/>
  <c r="N59" i="1" s="1"/>
  <c r="O59" i="1" s="1"/>
  <c r="N60" i="1" s="1"/>
  <c r="O60" i="1" s="1"/>
  <c r="N61" i="1" s="1"/>
  <c r="O61" i="1" s="1"/>
  <c r="N62" i="1" s="1"/>
  <c r="O62" i="1" s="1"/>
  <c r="N63" i="1" s="1"/>
  <c r="O63" i="1" s="1"/>
  <c r="N64" i="1" s="1"/>
  <c r="O64" i="1" s="1"/>
  <c r="N65" i="1" s="1"/>
  <c r="O65" i="1" s="1"/>
  <c r="N66" i="1" s="1"/>
  <c r="O66" i="1" s="1"/>
  <c r="N67" i="1" s="1"/>
  <c r="O67" i="1" s="1"/>
  <c r="N68" i="1" s="1"/>
  <c r="O68" i="1" s="1"/>
  <c r="N69" i="1" s="1"/>
  <c r="O69" i="1" s="1"/>
  <c r="N70" i="1" s="1"/>
  <c r="O70" i="1" s="1"/>
  <c r="N71" i="1" s="1"/>
  <c r="O71" i="1" s="1"/>
  <c r="N72" i="1" s="1"/>
  <c r="O72" i="1" s="1"/>
  <c r="N73" i="1" s="1"/>
  <c r="O73" i="1" s="1"/>
  <c r="N74" i="1" s="1"/>
  <c r="O74" i="1" s="1"/>
  <c r="N75" i="1" s="1"/>
  <c r="O75" i="1" s="1"/>
  <c r="N76" i="1" s="1"/>
  <c r="O76" i="1" s="1"/>
  <c r="N77" i="1" s="1"/>
  <c r="O77" i="1" s="1"/>
  <c r="N78" i="1" s="1"/>
  <c r="O78" i="1" s="1"/>
  <c r="N79" i="1" s="1"/>
  <c r="O79" i="1" s="1"/>
  <c r="N80" i="1" s="1"/>
  <c r="O80" i="1" s="1"/>
  <c r="N81" i="1" s="1"/>
  <c r="O81" i="1" s="1"/>
  <c r="N82" i="1" s="1"/>
  <c r="O82" i="1" s="1"/>
  <c r="N83" i="1" s="1"/>
  <c r="O83" i="1" s="1"/>
  <c r="N84" i="1" s="1"/>
  <c r="O84" i="1" s="1"/>
  <c r="N85" i="1" s="1"/>
  <c r="O85" i="1" s="1"/>
  <c r="N86" i="1" s="1"/>
  <c r="O86" i="1" s="1"/>
  <c r="N87" i="1" s="1"/>
  <c r="O87" i="1" s="1"/>
  <c r="N88" i="1" s="1"/>
  <c r="O88" i="1" s="1"/>
  <c r="N89" i="1" s="1"/>
  <c r="O89" i="1" s="1"/>
  <c r="N90" i="1" s="1"/>
  <c r="O90" i="1" s="1"/>
  <c r="N91" i="1" s="1"/>
  <c r="O91" i="1" s="1"/>
  <c r="N92" i="1" s="1"/>
  <c r="O92" i="1" s="1"/>
  <c r="N93" i="1" s="1"/>
  <c r="O93" i="1" s="1"/>
  <c r="N94" i="1" s="1"/>
  <c r="O94" i="1" s="1"/>
  <c r="N95" i="1" s="1"/>
  <c r="O95" i="1" s="1"/>
  <c r="N96" i="1" s="1"/>
  <c r="O96" i="1" s="1"/>
  <c r="N97" i="1" s="1"/>
  <c r="O97" i="1" s="1"/>
  <c r="N98" i="1" s="1"/>
  <c r="O98" i="1" s="1"/>
  <c r="N99" i="1" s="1"/>
  <c r="O99" i="1" s="1"/>
  <c r="N100" i="1" s="1"/>
  <c r="O100" i="1" s="1"/>
  <c r="N101" i="1" s="1"/>
  <c r="O101" i="1" s="1"/>
  <c r="N102" i="1" s="1"/>
  <c r="O102" i="1" s="1"/>
  <c r="N103" i="1" s="1"/>
  <c r="O103" i="1" s="1"/>
  <c r="N104" i="1" s="1"/>
  <c r="O104" i="1" s="1"/>
  <c r="N105" i="1" s="1"/>
  <c r="O105" i="1" s="1"/>
  <c r="N106" i="1" s="1"/>
  <c r="O106" i="1" s="1"/>
  <c r="N107" i="1" s="1"/>
  <c r="O107" i="1" s="1"/>
  <c r="N108" i="1" s="1"/>
  <c r="O108" i="1" s="1"/>
  <c r="N109" i="1" s="1"/>
  <c r="O109" i="1" s="1"/>
  <c r="N110" i="1" s="1"/>
  <c r="O110" i="1" s="1"/>
  <c r="N111" i="1" s="1"/>
  <c r="O111" i="1" s="1"/>
  <c r="N112" i="1" s="1"/>
  <c r="O112" i="1" s="1"/>
  <c r="N113" i="1" s="1"/>
  <c r="O113" i="1" s="1"/>
  <c r="N114" i="1" s="1"/>
  <c r="O114" i="1" s="1"/>
  <c r="N115" i="1" s="1"/>
  <c r="O115" i="1" s="1"/>
  <c r="N116" i="1" s="1"/>
  <c r="O116" i="1" s="1"/>
  <c r="N117" i="1" s="1"/>
  <c r="O117" i="1" s="1"/>
  <c r="N118" i="1" s="1"/>
  <c r="O118" i="1" s="1"/>
  <c r="N119" i="1" s="1"/>
  <c r="O119" i="1" s="1"/>
  <c r="N120" i="1" s="1"/>
  <c r="O120" i="1" s="1"/>
  <c r="N121" i="1" s="1"/>
  <c r="O121" i="1" s="1"/>
  <c r="N122" i="1" s="1"/>
  <c r="O122" i="1" s="1"/>
  <c r="N123" i="1" s="1"/>
  <c r="O123" i="1" s="1"/>
  <c r="N124" i="1" s="1"/>
  <c r="O124" i="1" s="1"/>
  <c r="N125" i="1" s="1"/>
  <c r="O125" i="1" s="1"/>
  <c r="N126" i="1" s="1"/>
  <c r="O126" i="1" s="1"/>
  <c r="N127" i="1" s="1"/>
  <c r="O127" i="1" s="1"/>
  <c r="N128" i="1" s="1"/>
  <c r="O128" i="1" s="1"/>
  <c r="N129" i="1" s="1"/>
  <c r="O129" i="1" s="1"/>
  <c r="N130" i="1" s="1"/>
  <c r="O130" i="1" s="1"/>
  <c r="N131" i="1" s="1"/>
  <c r="O131" i="1" s="1"/>
  <c r="N132" i="1" s="1"/>
  <c r="O132" i="1" s="1"/>
  <c r="N133" i="1" s="1"/>
  <c r="O133" i="1" s="1"/>
  <c r="N134" i="1" s="1"/>
  <c r="O134" i="1" s="1"/>
  <c r="N135" i="1" s="1"/>
  <c r="O135" i="1" s="1"/>
  <c r="N136" i="1" s="1"/>
  <c r="O136" i="1" s="1"/>
  <c r="N137" i="1" s="1"/>
  <c r="O137" i="1" s="1"/>
  <c r="N138" i="1" s="1"/>
  <c r="O138" i="1" s="1"/>
  <c r="N139" i="1" s="1"/>
  <c r="O139" i="1" s="1"/>
  <c r="N140" i="1" s="1"/>
  <c r="O140" i="1" s="1"/>
  <c r="N141" i="1" s="1"/>
  <c r="O141" i="1" s="1"/>
  <c r="N142" i="1" s="1"/>
  <c r="O142" i="1" s="1"/>
  <c r="N143" i="1" s="1"/>
  <c r="O143" i="1" s="1"/>
  <c r="N144" i="1" s="1"/>
  <c r="O144" i="1" s="1"/>
  <c r="N145" i="1" s="1"/>
  <c r="O145" i="1" s="1"/>
  <c r="N146" i="1" s="1"/>
  <c r="O146" i="1" s="1"/>
  <c r="N147" i="1" s="1"/>
  <c r="O147" i="1" s="1"/>
  <c r="N148" i="1" s="1"/>
  <c r="O148" i="1" s="1"/>
  <c r="N149" i="1" s="1"/>
  <c r="O149" i="1" s="1"/>
  <c r="N150" i="1" s="1"/>
  <c r="O150" i="1" s="1"/>
  <c r="N151" i="1" s="1"/>
  <c r="O151" i="1" s="1"/>
  <c r="N152" i="1" s="1"/>
  <c r="O152" i="1" s="1"/>
  <c r="N153" i="1" s="1"/>
  <c r="O153" i="1" s="1"/>
  <c r="N154" i="1" s="1"/>
  <c r="O154" i="1" s="1"/>
  <c r="N155" i="1" s="1"/>
  <c r="O155" i="1" s="1"/>
  <c r="N156" i="1" s="1"/>
  <c r="O156" i="1" s="1"/>
  <c r="N157" i="1" s="1"/>
  <c r="O157" i="1" s="1"/>
  <c r="N158" i="1" s="1"/>
  <c r="O158" i="1" s="1"/>
  <c r="N159" i="1" s="1"/>
  <c r="O159" i="1" s="1"/>
  <c r="N160" i="1" s="1"/>
  <c r="O160" i="1" s="1"/>
  <c r="N161" i="1" s="1"/>
  <c r="O161" i="1" s="1"/>
  <c r="N162" i="1" s="1"/>
  <c r="O162" i="1" s="1"/>
  <c r="N163" i="1" s="1"/>
  <c r="O163" i="1" s="1"/>
  <c r="N164" i="1" s="1"/>
  <c r="O164" i="1" s="1"/>
  <c r="N165" i="1" s="1"/>
  <c r="O165" i="1" s="1"/>
  <c r="N166" i="1" s="1"/>
  <c r="O166" i="1" s="1"/>
  <c r="N167" i="1" s="1"/>
  <c r="O167" i="1" s="1"/>
  <c r="N168" i="1" s="1"/>
  <c r="O168" i="1" s="1"/>
  <c r="N169" i="1" s="1"/>
  <c r="O169" i="1" s="1"/>
  <c r="N170" i="1" s="1"/>
  <c r="O170" i="1" s="1"/>
  <c r="N171" i="1" s="1"/>
  <c r="O171" i="1" s="1"/>
  <c r="N172" i="1" s="1"/>
  <c r="O172" i="1" s="1"/>
  <c r="N173" i="1" s="1"/>
  <c r="O173" i="1" s="1"/>
  <c r="N174" i="1" s="1"/>
  <c r="O174" i="1" s="1"/>
  <c r="N175" i="1" s="1"/>
  <c r="O175" i="1" s="1"/>
  <c r="N176" i="1" s="1"/>
  <c r="O176" i="1" s="1"/>
  <c r="N177" i="1" s="1"/>
  <c r="O177" i="1" s="1"/>
  <c r="N178" i="1" s="1"/>
  <c r="O178" i="1" s="1"/>
  <c r="N179" i="1" s="1"/>
  <c r="O179" i="1" s="1"/>
  <c r="N180" i="1" s="1"/>
  <c r="O180" i="1" s="1"/>
  <c r="N181" i="1" s="1"/>
  <c r="O181" i="1" s="1"/>
  <c r="N182" i="1" s="1"/>
  <c r="O182" i="1" s="1"/>
  <c r="N183" i="1" s="1"/>
  <c r="O183" i="1" s="1"/>
  <c r="N184" i="1" s="1"/>
  <c r="O184" i="1" s="1"/>
  <c r="N185" i="1" s="1"/>
  <c r="O185" i="1" s="1"/>
  <c r="N186" i="1" s="1"/>
  <c r="O186" i="1" s="1"/>
  <c r="N187" i="1" s="1"/>
  <c r="O187" i="1" s="1"/>
  <c r="N188" i="1" s="1"/>
  <c r="O188" i="1" s="1"/>
  <c r="N189" i="1" s="1"/>
  <c r="O189" i="1" s="1"/>
  <c r="N190" i="1" s="1"/>
  <c r="O190" i="1" s="1"/>
  <c r="N191" i="1" s="1"/>
  <c r="O191" i="1" s="1"/>
  <c r="N192" i="1" s="1"/>
  <c r="O192" i="1" s="1"/>
  <c r="N193" i="1" s="1"/>
  <c r="O193" i="1" s="1"/>
  <c r="N194" i="1" s="1"/>
  <c r="O194" i="1" s="1"/>
  <c r="N195" i="1" s="1"/>
  <c r="O195" i="1" s="1"/>
  <c r="N196" i="1" s="1"/>
  <c r="O196" i="1" s="1"/>
  <c r="N197" i="1" s="1"/>
  <c r="O197" i="1" s="1"/>
  <c r="N198" i="1" s="1"/>
  <c r="O198" i="1" s="1"/>
  <c r="N199" i="1" s="1"/>
  <c r="O199" i="1" s="1"/>
  <c r="N200" i="1" s="1"/>
  <c r="O200" i="1" s="1"/>
  <c r="N201" i="1" s="1"/>
  <c r="O201" i="1" s="1"/>
  <c r="N202" i="1" s="1"/>
  <c r="O202" i="1" s="1"/>
  <c r="N203" i="1" s="1"/>
  <c r="O203" i="1" s="1"/>
  <c r="N204" i="1" s="1"/>
  <c r="O204" i="1" s="1"/>
  <c r="N205" i="1" s="1"/>
  <c r="O205" i="1" s="1"/>
  <c r="N206" i="1" s="1"/>
  <c r="O206" i="1" s="1"/>
  <c r="N207" i="1" s="1"/>
  <c r="O207" i="1" s="1"/>
  <c r="N208" i="1" s="1"/>
  <c r="O208" i="1" s="1"/>
  <c r="N209" i="1" s="1"/>
  <c r="O209" i="1" s="1"/>
  <c r="N210" i="1" s="1"/>
  <c r="O210" i="1" s="1"/>
  <c r="N211" i="1" s="1"/>
  <c r="O211" i="1" s="1"/>
  <c r="N212" i="1" s="1"/>
  <c r="O212" i="1" s="1"/>
  <c r="N213" i="1" s="1"/>
  <c r="O213" i="1" s="1"/>
  <c r="N214" i="1" s="1"/>
  <c r="O214" i="1" s="1"/>
  <c r="N215" i="1" s="1"/>
  <c r="O215" i="1" s="1"/>
  <c r="N216" i="1" s="1"/>
  <c r="O216" i="1" s="1"/>
  <c r="N217" i="1" s="1"/>
  <c r="O217" i="1" s="1"/>
  <c r="N218" i="1" s="1"/>
  <c r="O218" i="1" s="1"/>
  <c r="N219" i="1" s="1"/>
  <c r="O219" i="1" s="1"/>
  <c r="N220" i="1" s="1"/>
  <c r="O220" i="1" s="1"/>
  <c r="N221" i="1" s="1"/>
  <c r="O221" i="1" s="1"/>
  <c r="N222" i="1" s="1"/>
  <c r="O222" i="1" s="1"/>
  <c r="N223" i="1" s="1"/>
  <c r="O223" i="1" s="1"/>
  <c r="N224" i="1" s="1"/>
  <c r="O224" i="1" s="1"/>
  <c r="N225" i="1" s="1"/>
  <c r="O225" i="1" s="1"/>
  <c r="N226" i="1" s="1"/>
  <c r="O226" i="1" s="1"/>
  <c r="N227" i="1" s="1"/>
  <c r="O227" i="1" s="1"/>
  <c r="N228" i="1" s="1"/>
  <c r="O228" i="1" s="1"/>
  <c r="N229" i="1" s="1"/>
  <c r="O229" i="1" s="1"/>
  <c r="N230" i="1" s="1"/>
  <c r="O230" i="1" s="1"/>
  <c r="N231" i="1" s="1"/>
  <c r="O231" i="1" s="1"/>
  <c r="N232" i="1" s="1"/>
  <c r="O232" i="1" s="1"/>
  <c r="N233" i="1" s="1"/>
  <c r="O233" i="1" s="1"/>
  <c r="N234" i="1" s="1"/>
  <c r="O234" i="1" s="1"/>
  <c r="N235" i="1" s="1"/>
  <c r="O235" i="1" s="1"/>
  <c r="N236" i="1" s="1"/>
  <c r="O236" i="1" s="1"/>
  <c r="N237" i="1" s="1"/>
  <c r="O237" i="1" s="1"/>
  <c r="N238" i="1" s="1"/>
  <c r="O238" i="1" s="1"/>
  <c r="N239" i="1" s="1"/>
  <c r="O239" i="1" s="1"/>
  <c r="N240" i="1" s="1"/>
  <c r="O240" i="1" s="1"/>
  <c r="N241" i="1" s="1"/>
  <c r="O241" i="1" s="1"/>
  <c r="N242" i="1" s="1"/>
  <c r="O242" i="1" s="1"/>
  <c r="N243" i="1" s="1"/>
  <c r="O243" i="1" s="1"/>
  <c r="N244" i="1" s="1"/>
  <c r="O244" i="1" s="1"/>
  <c r="N245" i="1" s="1"/>
  <c r="O245" i="1" s="1"/>
  <c r="N246" i="1" s="1"/>
  <c r="O246" i="1" s="1"/>
  <c r="N247" i="1" s="1"/>
  <c r="O247" i="1" s="1"/>
  <c r="N248" i="1" s="1"/>
  <c r="O248" i="1" s="1"/>
  <c r="N249" i="1" s="1"/>
  <c r="O249" i="1" s="1"/>
  <c r="N250" i="1" s="1"/>
  <c r="O250" i="1" s="1"/>
  <c r="N251" i="1" s="1"/>
  <c r="O251" i="1" s="1"/>
  <c r="N252" i="1" s="1"/>
  <c r="O252" i="1" s="1"/>
  <c r="N253" i="1" s="1"/>
  <c r="O253" i="1" s="1"/>
  <c r="N254" i="1" s="1"/>
  <c r="O254" i="1" s="1"/>
  <c r="N255" i="1" s="1"/>
  <c r="O255" i="1" s="1"/>
  <c r="N256" i="1" s="1"/>
  <c r="O256" i="1" s="1"/>
  <c r="N257" i="1" s="1"/>
  <c r="O257" i="1" s="1"/>
  <c r="N258" i="1" s="1"/>
  <c r="O258" i="1" s="1"/>
  <c r="N259" i="1" s="1"/>
  <c r="O259" i="1" s="1"/>
  <c r="N260" i="1" s="1"/>
  <c r="O260" i="1" s="1"/>
  <c r="N261" i="1" s="1"/>
  <c r="O261" i="1" s="1"/>
  <c r="N262" i="1" s="1"/>
  <c r="O262" i="1" s="1"/>
  <c r="N263" i="1" s="1"/>
  <c r="O263" i="1" s="1"/>
  <c r="N264" i="1" s="1"/>
  <c r="O264" i="1" s="1"/>
  <c r="N265" i="1" s="1"/>
  <c r="O265" i="1" s="1"/>
  <c r="N266" i="1" s="1"/>
  <c r="O266" i="1" s="1"/>
  <c r="N267" i="1" s="1"/>
  <c r="O267" i="1" s="1"/>
  <c r="N268" i="1" s="1"/>
  <c r="O268" i="1" s="1"/>
  <c r="N269" i="1" s="1"/>
  <c r="O269" i="1" s="1"/>
  <c r="N270" i="1" s="1"/>
  <c r="O270" i="1" s="1"/>
  <c r="N271" i="1" s="1"/>
  <c r="O271" i="1" s="1"/>
  <c r="N272" i="1" s="1"/>
  <c r="O272" i="1" s="1"/>
  <c r="N273" i="1" s="1"/>
  <c r="O273" i="1" s="1"/>
  <c r="N274" i="1" s="1"/>
  <c r="O274" i="1" s="1"/>
  <c r="N275" i="1" s="1"/>
  <c r="O275" i="1" s="1"/>
  <c r="N276" i="1" s="1"/>
  <c r="O276" i="1" s="1"/>
  <c r="N277" i="1" s="1"/>
  <c r="O277" i="1" s="1"/>
  <c r="N278" i="1" s="1"/>
  <c r="O278" i="1" s="1"/>
  <c r="N279" i="1" s="1"/>
  <c r="O279" i="1" s="1"/>
  <c r="N280" i="1" s="1"/>
  <c r="O280" i="1" s="1"/>
  <c r="N281" i="1" s="1"/>
  <c r="O281" i="1" s="1"/>
  <c r="N282" i="1" s="1"/>
  <c r="O282" i="1" s="1"/>
  <c r="N283" i="1" s="1"/>
  <c r="O283" i="1" s="1"/>
  <c r="N284" i="1" s="1"/>
  <c r="O284" i="1" s="1"/>
  <c r="N285" i="1" s="1"/>
  <c r="O285" i="1" s="1"/>
  <c r="N286" i="1" s="1"/>
  <c r="O286" i="1" s="1"/>
  <c r="N287" i="1" s="1"/>
  <c r="O287" i="1" s="1"/>
  <c r="N288" i="1" s="1"/>
  <c r="O288" i="1" s="1"/>
  <c r="N289" i="1" s="1"/>
  <c r="O289" i="1" s="1"/>
  <c r="N290" i="1" s="1"/>
  <c r="O290" i="1" s="1"/>
  <c r="N291" i="1" s="1"/>
  <c r="O291" i="1" s="1"/>
  <c r="N292" i="1" s="1"/>
  <c r="O292" i="1" s="1"/>
  <c r="N293" i="1" s="1"/>
  <c r="O293" i="1" s="1"/>
  <c r="N294" i="1" s="1"/>
  <c r="O294" i="1" s="1"/>
  <c r="N295" i="1" s="1"/>
  <c r="O295" i="1" s="1"/>
  <c r="N296" i="1" s="1"/>
  <c r="O296" i="1" s="1"/>
  <c r="N297" i="1" s="1"/>
  <c r="O297" i="1" s="1"/>
  <c r="N298" i="1" s="1"/>
  <c r="O298" i="1" s="1"/>
  <c r="N299" i="1" s="1"/>
  <c r="O299" i="1" s="1"/>
  <c r="N300" i="1" s="1"/>
  <c r="O300" i="1" s="1"/>
  <c r="N301" i="1" s="1"/>
  <c r="O301" i="1" s="1"/>
  <c r="N302" i="1" s="1"/>
  <c r="O302" i="1" s="1"/>
  <c r="N303" i="1" s="1"/>
  <c r="O303" i="1" s="1"/>
  <c r="N304" i="1" s="1"/>
  <c r="O304" i="1" s="1"/>
  <c r="N305" i="1" s="1"/>
  <c r="O305" i="1" s="1"/>
  <c r="N306" i="1" s="1"/>
  <c r="O306" i="1" s="1"/>
  <c r="N307" i="1" s="1"/>
  <c r="O307" i="1" s="1"/>
  <c r="N308" i="1" s="1"/>
  <c r="O308" i="1" s="1"/>
  <c r="N309" i="1" s="1"/>
  <c r="O309" i="1" s="1"/>
  <c r="N310" i="1" s="1"/>
  <c r="O310" i="1" s="1"/>
  <c r="N311" i="1" s="1"/>
  <c r="O311" i="1" s="1"/>
  <c r="N312" i="1" s="1"/>
  <c r="O312" i="1" s="1"/>
  <c r="N313" i="1" s="1"/>
  <c r="O313" i="1" s="1"/>
  <c r="N314" i="1" s="1"/>
  <c r="O314" i="1" s="1"/>
  <c r="N315" i="1" s="1"/>
  <c r="O315" i="1" s="1"/>
  <c r="N316" i="1" s="1"/>
  <c r="O316" i="1" s="1"/>
  <c r="N317" i="1" s="1"/>
  <c r="O317" i="1" s="1"/>
  <c r="N318" i="1" s="1"/>
  <c r="O318" i="1" s="1"/>
  <c r="N319" i="1" s="1"/>
  <c r="O319" i="1" s="1"/>
  <c r="N320" i="1" s="1"/>
  <c r="O320" i="1" s="1"/>
  <c r="N321" i="1" s="1"/>
  <c r="O321" i="1" s="1"/>
  <c r="N322" i="1" s="1"/>
  <c r="O322" i="1" s="1"/>
  <c r="N323" i="1" s="1"/>
  <c r="O323" i="1" s="1"/>
  <c r="N324" i="1" s="1"/>
  <c r="O324" i="1" s="1"/>
  <c r="N325" i="1" s="1"/>
  <c r="O325" i="1" s="1"/>
  <c r="N326" i="1" s="1"/>
  <c r="O326" i="1" s="1"/>
  <c r="N327" i="1" s="1"/>
  <c r="O327" i="1" s="1"/>
  <c r="N328" i="1" s="1"/>
  <c r="O328" i="1" s="1"/>
  <c r="N329" i="1" s="1"/>
  <c r="O329" i="1" s="1"/>
  <c r="N330" i="1" s="1"/>
  <c r="O330" i="1" s="1"/>
  <c r="N331" i="1" s="1"/>
  <c r="O331" i="1" s="1"/>
  <c r="N332" i="1" s="1"/>
  <c r="O332" i="1" s="1"/>
  <c r="N333" i="1" s="1"/>
  <c r="O333" i="1" s="1"/>
  <c r="N334" i="1" s="1"/>
  <c r="O334" i="1" s="1"/>
  <c r="N335" i="1" s="1"/>
  <c r="O335" i="1" s="1"/>
  <c r="N336" i="1" s="1"/>
  <c r="O336" i="1" s="1"/>
  <c r="N337" i="1" s="1"/>
  <c r="O337" i="1" s="1"/>
  <c r="N338" i="1" s="1"/>
  <c r="O338" i="1" s="1"/>
  <c r="N339" i="1" s="1"/>
  <c r="O339" i="1" s="1"/>
  <c r="N340" i="1" s="1"/>
  <c r="O340" i="1" s="1"/>
  <c r="N341" i="1" s="1"/>
  <c r="O341" i="1" s="1"/>
  <c r="N342" i="1" s="1"/>
  <c r="O342" i="1" s="1"/>
  <c r="N343" i="1" s="1"/>
  <c r="O343" i="1" s="1"/>
  <c r="N344" i="1" s="1"/>
  <c r="O344" i="1" s="1"/>
  <c r="N345" i="1" s="1"/>
  <c r="O345" i="1" s="1"/>
  <c r="N346" i="1" s="1"/>
  <c r="O346" i="1" s="1"/>
  <c r="N347" i="1" s="1"/>
  <c r="O347" i="1" s="1"/>
  <c r="N348" i="1" s="1"/>
  <c r="O348" i="1" s="1"/>
  <c r="N349" i="1" s="1"/>
  <c r="O349" i="1" s="1"/>
  <c r="N350" i="1" s="1"/>
  <c r="O350" i="1" s="1"/>
  <c r="N351" i="1" s="1"/>
  <c r="O351" i="1" s="1"/>
  <c r="N352" i="1" s="1"/>
  <c r="O352" i="1" s="1"/>
  <c r="N353" i="1" s="1"/>
  <c r="O353" i="1" s="1"/>
  <c r="N354" i="1" s="1"/>
  <c r="O354" i="1" s="1"/>
  <c r="N355" i="1" s="1"/>
  <c r="O355" i="1" s="1"/>
  <c r="N356" i="1" s="1"/>
  <c r="O356" i="1" s="1"/>
  <c r="N357" i="1" s="1"/>
  <c r="O357" i="1" s="1"/>
  <c r="N358" i="1" s="1"/>
  <c r="O358" i="1" s="1"/>
  <c r="N359" i="1" s="1"/>
  <c r="O359" i="1" s="1"/>
  <c r="N360" i="1" s="1"/>
  <c r="O360" i="1" s="1"/>
  <c r="N361" i="1" s="1"/>
  <c r="O361" i="1" s="1"/>
  <c r="N362" i="1" s="1"/>
  <c r="O362" i="1" s="1"/>
  <c r="N363" i="1" s="1"/>
  <c r="O363" i="1" s="1"/>
  <c r="N364" i="1" s="1"/>
  <c r="O364" i="1" s="1"/>
  <c r="N365" i="1" s="1"/>
  <c r="O365" i="1" s="1"/>
  <c r="N366" i="1" s="1"/>
  <c r="O366" i="1" s="1"/>
  <c r="N367" i="1" s="1"/>
  <c r="O367" i="1" s="1"/>
  <c r="N368" i="1" s="1"/>
  <c r="O368" i="1" s="1"/>
  <c r="N369" i="1" s="1"/>
  <c r="O369" i="1" s="1"/>
  <c r="N370" i="1" s="1"/>
  <c r="O370" i="1" s="1"/>
  <c r="N371" i="1" s="1"/>
  <c r="O371" i="1" s="1"/>
  <c r="N372" i="1" s="1"/>
  <c r="O372" i="1" s="1"/>
  <c r="N373" i="1" s="1"/>
  <c r="O373" i="1" s="1"/>
  <c r="N374" i="1" s="1"/>
  <c r="O374" i="1" s="1"/>
  <c r="N375" i="1" s="1"/>
  <c r="O375" i="1" s="1"/>
  <c r="N376" i="1" s="1"/>
  <c r="O376" i="1" s="1"/>
  <c r="N377" i="1" s="1"/>
  <c r="O377" i="1" s="1"/>
  <c r="N378" i="1" s="1"/>
  <c r="O378" i="1" s="1"/>
  <c r="N379" i="1" s="1"/>
  <c r="O379" i="1" s="1"/>
  <c r="N380" i="1" s="1"/>
  <c r="O380" i="1" s="1"/>
  <c r="N381" i="1" s="1"/>
  <c r="O381" i="1" s="1"/>
  <c r="N382" i="1" s="1"/>
  <c r="O382" i="1" s="1"/>
  <c r="E23" i="1"/>
  <c r="D23" i="1"/>
  <c r="F23" i="1" l="1"/>
  <c r="G23" i="1"/>
  <c r="C24" i="1" l="1"/>
  <c r="H24" i="1" l="1"/>
  <c r="E24" i="1"/>
  <c r="D24" i="1"/>
  <c r="F24" i="1" l="1"/>
  <c r="G24" i="1"/>
  <c r="C25" i="1" l="1"/>
  <c r="H25" i="1" l="1"/>
  <c r="E25" i="1"/>
  <c r="D25" i="1"/>
  <c r="F25" i="1" l="1"/>
  <c r="G25" i="1"/>
  <c r="C26" i="1" l="1"/>
  <c r="H26" i="1" l="1"/>
  <c r="E26" i="1"/>
  <c r="D26" i="1"/>
  <c r="F26" i="1" l="1"/>
  <c r="G26" i="1"/>
  <c r="C27" i="1" l="1"/>
  <c r="H27" i="1" l="1"/>
  <c r="E27" i="1"/>
  <c r="D27" i="1"/>
  <c r="F27" i="1" l="1"/>
  <c r="G27" i="1"/>
  <c r="C28" i="1" l="1"/>
  <c r="H28" i="1" l="1"/>
  <c r="E28" i="1"/>
  <c r="D28" i="1"/>
  <c r="F28" i="1" l="1"/>
  <c r="G28" i="1"/>
  <c r="C29" i="1" l="1"/>
  <c r="H29" i="1" l="1"/>
  <c r="E29" i="1"/>
  <c r="D29" i="1"/>
  <c r="F29" i="1" l="1"/>
  <c r="G29" i="1"/>
  <c r="C30" i="1" l="1"/>
  <c r="H30" i="1" l="1"/>
  <c r="E30" i="1"/>
  <c r="D30" i="1"/>
  <c r="F30" i="1" l="1"/>
  <c r="G30" i="1"/>
  <c r="C31" i="1" l="1"/>
  <c r="H31" i="1" l="1"/>
  <c r="E31" i="1"/>
  <c r="D31" i="1"/>
  <c r="F31" i="1" l="1"/>
  <c r="G31" i="1"/>
  <c r="C32" i="1" l="1"/>
  <c r="H32" i="1" l="1"/>
  <c r="E32" i="1"/>
  <c r="D32" i="1"/>
  <c r="F32" i="1" l="1"/>
  <c r="G32" i="1"/>
  <c r="C33" i="1" l="1"/>
  <c r="H33" i="1" l="1"/>
  <c r="E33" i="1"/>
  <c r="D33" i="1"/>
  <c r="F33" i="1" l="1"/>
  <c r="G33" i="1"/>
  <c r="C34" i="1" l="1"/>
  <c r="H34" i="1" l="1"/>
  <c r="E34" i="1"/>
  <c r="D34" i="1"/>
  <c r="F34" i="1" l="1"/>
  <c r="G34" i="1"/>
  <c r="C35" i="1" l="1"/>
  <c r="H35" i="1" l="1"/>
  <c r="E35" i="1"/>
  <c r="D35" i="1"/>
  <c r="F35" i="1" l="1"/>
  <c r="G35" i="1"/>
  <c r="C36" i="1" l="1"/>
  <c r="H36" i="1" l="1"/>
  <c r="E36" i="1"/>
  <c r="D36" i="1"/>
  <c r="F36" i="1" l="1"/>
  <c r="G36" i="1"/>
  <c r="C37" i="1" l="1"/>
  <c r="H37" i="1" l="1"/>
  <c r="E37" i="1"/>
  <c r="D37" i="1"/>
  <c r="F37" i="1" l="1"/>
  <c r="G37" i="1"/>
  <c r="C38" i="1" l="1"/>
  <c r="H38" i="1" l="1"/>
  <c r="E38" i="1"/>
  <c r="D38" i="1"/>
  <c r="F38" i="1" l="1"/>
  <c r="G38" i="1"/>
  <c r="C39" i="1" l="1"/>
  <c r="H39" i="1" l="1"/>
  <c r="E39" i="1"/>
  <c r="D39" i="1"/>
  <c r="F39" i="1" l="1"/>
  <c r="G39" i="1"/>
  <c r="C40" i="1" l="1"/>
  <c r="H40" i="1" l="1"/>
  <c r="E40" i="1"/>
  <c r="D40" i="1"/>
  <c r="F40" i="1" l="1"/>
  <c r="G40" i="1"/>
  <c r="C41" i="1" l="1"/>
  <c r="H41" i="1" l="1"/>
  <c r="E41" i="1"/>
  <c r="D41" i="1"/>
  <c r="F41" i="1" l="1"/>
  <c r="G41" i="1"/>
  <c r="C42" i="1" l="1"/>
  <c r="H42" i="1" l="1"/>
  <c r="E42" i="1"/>
  <c r="D42" i="1"/>
  <c r="F42" i="1" l="1"/>
  <c r="G42" i="1"/>
  <c r="C43" i="1" l="1"/>
  <c r="H43" i="1" l="1"/>
  <c r="E43" i="1"/>
  <c r="D43" i="1"/>
  <c r="F43" i="1" l="1"/>
  <c r="G43" i="1"/>
  <c r="C44" i="1" l="1"/>
  <c r="H44" i="1" l="1"/>
  <c r="E44" i="1"/>
  <c r="D44" i="1"/>
  <c r="F44" i="1" l="1"/>
  <c r="G44" i="1"/>
  <c r="C45" i="1" l="1"/>
  <c r="H45" i="1" l="1"/>
  <c r="E45" i="1"/>
  <c r="D45" i="1"/>
  <c r="F45" i="1" l="1"/>
  <c r="G45" i="1"/>
  <c r="C46" i="1" l="1"/>
  <c r="H46" i="1" l="1"/>
  <c r="E46" i="1"/>
  <c r="D46" i="1"/>
  <c r="F46" i="1" l="1"/>
  <c r="G46" i="1"/>
  <c r="C47" i="1" l="1"/>
  <c r="H47" i="1" l="1"/>
  <c r="E47" i="1"/>
  <c r="D47" i="1"/>
  <c r="F47" i="1" l="1"/>
  <c r="G47" i="1"/>
  <c r="C48" i="1" l="1"/>
  <c r="H48" i="1" l="1"/>
  <c r="E48" i="1"/>
  <c r="D48" i="1"/>
  <c r="F48" i="1" l="1"/>
  <c r="G48" i="1"/>
  <c r="C49" i="1" l="1"/>
  <c r="H49" i="1" l="1"/>
  <c r="E49" i="1"/>
  <c r="D49" i="1"/>
  <c r="F49" i="1" l="1"/>
  <c r="G49" i="1"/>
  <c r="C50" i="1" l="1"/>
  <c r="H50" i="1" l="1"/>
  <c r="E50" i="1"/>
  <c r="D50" i="1"/>
  <c r="F50" i="1" l="1"/>
  <c r="G50" i="1"/>
  <c r="C51" i="1" l="1"/>
  <c r="H51" i="1" l="1"/>
  <c r="E51" i="1"/>
  <c r="D51" i="1"/>
  <c r="F51" i="1" l="1"/>
  <c r="G51" i="1"/>
  <c r="C52" i="1" l="1"/>
  <c r="H52" i="1" l="1"/>
  <c r="E52" i="1"/>
  <c r="D52" i="1"/>
  <c r="F52" i="1" l="1"/>
  <c r="G52" i="1"/>
  <c r="C53" i="1" l="1"/>
  <c r="H53" i="1" l="1"/>
  <c r="E53" i="1"/>
  <c r="D53" i="1"/>
  <c r="F53" i="1" l="1"/>
  <c r="G53" i="1"/>
  <c r="C54" i="1" l="1"/>
  <c r="H54" i="1" l="1"/>
  <c r="E54" i="1"/>
  <c r="D54" i="1"/>
  <c r="F54" i="1" l="1"/>
  <c r="G54" i="1"/>
  <c r="C55" i="1" l="1"/>
  <c r="H55" i="1" l="1"/>
  <c r="E55" i="1"/>
  <c r="D55" i="1"/>
  <c r="F55" i="1" l="1"/>
  <c r="G55" i="1"/>
  <c r="C56" i="1" l="1"/>
  <c r="H56" i="1" l="1"/>
  <c r="E56" i="1"/>
  <c r="D56" i="1"/>
  <c r="F56" i="1" l="1"/>
  <c r="G56" i="1"/>
  <c r="C57" i="1" l="1"/>
  <c r="H57" i="1" l="1"/>
  <c r="E57" i="1"/>
  <c r="D57" i="1"/>
  <c r="F57" i="1" l="1"/>
  <c r="G57" i="1"/>
  <c r="C58" i="1" l="1"/>
  <c r="H58" i="1" l="1"/>
  <c r="E58" i="1"/>
  <c r="D58" i="1"/>
  <c r="F58" i="1" l="1"/>
  <c r="G58" i="1"/>
  <c r="C59" i="1" l="1"/>
  <c r="H59" i="1" l="1"/>
  <c r="E59" i="1"/>
  <c r="D59" i="1"/>
  <c r="F59" i="1" l="1"/>
  <c r="G59" i="1"/>
  <c r="C60" i="1" l="1"/>
  <c r="H60" i="1" l="1"/>
  <c r="E60" i="1"/>
  <c r="D60" i="1"/>
  <c r="F60" i="1" l="1"/>
  <c r="G60" i="1"/>
  <c r="C61" i="1" l="1"/>
  <c r="H61" i="1" l="1"/>
  <c r="E61" i="1"/>
  <c r="D61" i="1"/>
  <c r="F61" i="1" l="1"/>
  <c r="G61" i="1"/>
  <c r="C62" i="1" l="1"/>
  <c r="H62" i="1" l="1"/>
  <c r="E62" i="1"/>
  <c r="D62" i="1"/>
  <c r="F62" i="1" l="1"/>
  <c r="G62" i="1"/>
  <c r="C63" i="1" l="1"/>
  <c r="H63" i="1" l="1"/>
  <c r="E63" i="1"/>
  <c r="D63" i="1"/>
  <c r="F63" i="1" l="1"/>
  <c r="G63" i="1"/>
  <c r="C64" i="1" l="1"/>
  <c r="H64" i="1" l="1"/>
  <c r="E64" i="1"/>
  <c r="D64" i="1"/>
  <c r="F64" i="1" l="1"/>
  <c r="G64" i="1"/>
  <c r="C65" i="1" l="1"/>
  <c r="H65" i="1" l="1"/>
  <c r="E65" i="1"/>
  <c r="D65" i="1"/>
  <c r="F65" i="1" l="1"/>
  <c r="G65" i="1"/>
  <c r="C66" i="1" l="1"/>
  <c r="H66" i="1" l="1"/>
  <c r="E66" i="1"/>
  <c r="D66" i="1"/>
  <c r="F66" i="1" l="1"/>
  <c r="G66" i="1"/>
  <c r="C67" i="1" l="1"/>
  <c r="H67" i="1" l="1"/>
  <c r="E67" i="1"/>
  <c r="D67" i="1"/>
  <c r="F67" i="1" l="1"/>
  <c r="G67" i="1"/>
  <c r="C68" i="1" l="1"/>
  <c r="H68" i="1" l="1"/>
  <c r="E68" i="1"/>
  <c r="D68" i="1"/>
  <c r="F68" i="1" l="1"/>
  <c r="G68" i="1"/>
  <c r="C69" i="1" l="1"/>
  <c r="H69" i="1" l="1"/>
  <c r="E69" i="1"/>
  <c r="D69" i="1"/>
  <c r="F69" i="1" l="1"/>
  <c r="G69" i="1"/>
  <c r="C70" i="1" l="1"/>
  <c r="H70" i="1" l="1"/>
  <c r="E70" i="1"/>
  <c r="D70" i="1"/>
  <c r="F70" i="1" l="1"/>
  <c r="G70" i="1"/>
  <c r="C71" i="1" l="1"/>
  <c r="H71" i="1" l="1"/>
  <c r="E71" i="1"/>
  <c r="D71" i="1"/>
  <c r="F71" i="1" l="1"/>
  <c r="G71" i="1"/>
  <c r="C72" i="1" l="1"/>
  <c r="H72" i="1" l="1"/>
  <c r="E72" i="1"/>
  <c r="D72" i="1"/>
  <c r="F72" i="1" l="1"/>
  <c r="G72" i="1"/>
  <c r="C73" i="1" l="1"/>
  <c r="H73" i="1" l="1"/>
  <c r="E73" i="1"/>
  <c r="D73" i="1"/>
  <c r="F73" i="1" l="1"/>
  <c r="G73" i="1"/>
  <c r="C74" i="1" l="1"/>
  <c r="H74" i="1" l="1"/>
  <c r="E74" i="1"/>
  <c r="D74" i="1"/>
  <c r="F74" i="1" l="1"/>
  <c r="G74" i="1"/>
  <c r="C75" i="1" l="1"/>
  <c r="H75" i="1" l="1"/>
  <c r="E75" i="1"/>
  <c r="D75" i="1"/>
  <c r="F75" i="1" l="1"/>
  <c r="G75" i="1"/>
  <c r="C76" i="1" l="1"/>
  <c r="H76" i="1" l="1"/>
  <c r="E76" i="1"/>
  <c r="D76" i="1"/>
  <c r="F76" i="1" l="1"/>
  <c r="G76" i="1"/>
  <c r="C77" i="1" l="1"/>
  <c r="H77" i="1" l="1"/>
  <c r="E77" i="1"/>
  <c r="D77" i="1"/>
  <c r="F77" i="1" l="1"/>
  <c r="G77" i="1"/>
  <c r="C78" i="1" l="1"/>
  <c r="H78" i="1" l="1"/>
  <c r="E78" i="1"/>
  <c r="D78" i="1"/>
  <c r="F78" i="1" l="1"/>
  <c r="G78" i="1"/>
  <c r="C79" i="1" l="1"/>
  <c r="H79" i="1" l="1"/>
  <c r="E79" i="1"/>
  <c r="D79" i="1"/>
  <c r="F79" i="1" l="1"/>
  <c r="G79" i="1"/>
  <c r="C80" i="1" l="1"/>
  <c r="H80" i="1" l="1"/>
  <c r="E80" i="1"/>
  <c r="D80" i="1"/>
  <c r="F80" i="1" l="1"/>
  <c r="G80" i="1"/>
  <c r="C81" i="1" l="1"/>
  <c r="H81" i="1" l="1"/>
  <c r="E81" i="1"/>
  <c r="D81" i="1"/>
  <c r="F81" i="1" l="1"/>
  <c r="G81" i="1"/>
  <c r="C82" i="1" l="1"/>
  <c r="H82" i="1" l="1"/>
  <c r="E82" i="1"/>
  <c r="D82" i="1"/>
  <c r="F82" i="1" l="1"/>
  <c r="G82" i="1"/>
  <c r="C83" i="1" l="1"/>
  <c r="H83" i="1" l="1"/>
  <c r="E83" i="1"/>
  <c r="D83" i="1"/>
  <c r="F83" i="1" l="1"/>
  <c r="G83" i="1"/>
  <c r="C84" i="1" l="1"/>
  <c r="H84" i="1" l="1"/>
  <c r="E84" i="1"/>
  <c r="D84" i="1"/>
  <c r="F84" i="1" l="1"/>
  <c r="G84" i="1"/>
  <c r="C85" i="1" l="1"/>
  <c r="H85" i="1" l="1"/>
  <c r="E85" i="1"/>
  <c r="D85" i="1"/>
  <c r="F85" i="1" l="1"/>
  <c r="G85" i="1"/>
  <c r="C86" i="1" l="1"/>
  <c r="H86" i="1" l="1"/>
  <c r="E86" i="1"/>
  <c r="D86" i="1"/>
  <c r="F86" i="1" l="1"/>
  <c r="G86" i="1"/>
  <c r="C87" i="1" l="1"/>
  <c r="H87" i="1" l="1"/>
  <c r="E87" i="1"/>
  <c r="D87" i="1"/>
  <c r="F87" i="1" l="1"/>
  <c r="G87" i="1"/>
  <c r="C88" i="1" l="1"/>
  <c r="H88" i="1" l="1"/>
  <c r="E88" i="1"/>
  <c r="D88" i="1"/>
  <c r="F88" i="1" l="1"/>
  <c r="G88" i="1"/>
  <c r="C89" i="1" l="1"/>
  <c r="H89" i="1" l="1"/>
  <c r="E89" i="1"/>
  <c r="D89" i="1"/>
  <c r="F89" i="1" l="1"/>
  <c r="G89" i="1"/>
  <c r="C90" i="1" l="1"/>
  <c r="H90" i="1" l="1"/>
  <c r="E90" i="1"/>
  <c r="D90" i="1"/>
  <c r="F90" i="1" l="1"/>
  <c r="G90" i="1"/>
  <c r="C91" i="1" l="1"/>
  <c r="H91" i="1" l="1"/>
  <c r="E91" i="1"/>
  <c r="D91" i="1"/>
  <c r="F91" i="1" l="1"/>
  <c r="G91" i="1"/>
  <c r="C92" i="1" l="1"/>
  <c r="H92" i="1" l="1"/>
  <c r="E92" i="1"/>
  <c r="D92" i="1"/>
  <c r="F92" i="1" l="1"/>
  <c r="G92" i="1"/>
  <c r="C93" i="1" l="1"/>
  <c r="H93" i="1" l="1"/>
  <c r="E93" i="1"/>
  <c r="D93" i="1"/>
  <c r="F93" i="1" l="1"/>
  <c r="G93" i="1"/>
  <c r="C94" i="1" l="1"/>
  <c r="H94" i="1" l="1"/>
  <c r="E94" i="1"/>
  <c r="D94" i="1"/>
  <c r="F94" i="1" l="1"/>
  <c r="G94" i="1"/>
  <c r="C95" i="1" l="1"/>
  <c r="H95" i="1" l="1"/>
  <c r="E95" i="1"/>
  <c r="D95" i="1"/>
  <c r="F95" i="1" l="1"/>
  <c r="G95" i="1"/>
  <c r="C96" i="1" l="1"/>
  <c r="H96" i="1" l="1"/>
  <c r="E96" i="1"/>
  <c r="D96" i="1"/>
  <c r="F96" i="1" l="1"/>
  <c r="G96" i="1"/>
  <c r="C97" i="1" l="1"/>
  <c r="H97" i="1" l="1"/>
  <c r="E97" i="1"/>
  <c r="D97" i="1"/>
  <c r="F97" i="1" l="1"/>
  <c r="G97" i="1"/>
  <c r="C98" i="1" l="1"/>
  <c r="H98" i="1" l="1"/>
  <c r="E98" i="1"/>
  <c r="D98" i="1"/>
  <c r="F98" i="1" l="1"/>
  <c r="G98" i="1"/>
  <c r="C99" i="1" l="1"/>
  <c r="H99" i="1" l="1"/>
  <c r="E99" i="1"/>
  <c r="D99" i="1"/>
  <c r="F99" i="1" l="1"/>
  <c r="G99" i="1"/>
  <c r="C100" i="1" l="1"/>
  <c r="H100" i="1" l="1"/>
  <c r="E100" i="1"/>
  <c r="D100" i="1"/>
  <c r="F100" i="1" l="1"/>
  <c r="G100" i="1"/>
  <c r="C101" i="1" l="1"/>
  <c r="H101" i="1" l="1"/>
  <c r="E101" i="1"/>
  <c r="D101" i="1"/>
  <c r="F101" i="1" l="1"/>
  <c r="G101" i="1"/>
  <c r="C102" i="1" l="1"/>
  <c r="H102" i="1" l="1"/>
  <c r="E102" i="1"/>
  <c r="D102" i="1"/>
  <c r="F102" i="1" l="1"/>
  <c r="G102" i="1"/>
  <c r="C103" i="1" l="1"/>
  <c r="H103" i="1" l="1"/>
  <c r="E103" i="1"/>
  <c r="D103" i="1"/>
  <c r="F103" i="1" l="1"/>
  <c r="G103" i="1"/>
  <c r="C104" i="1" l="1"/>
  <c r="H104" i="1" l="1"/>
  <c r="E104" i="1"/>
  <c r="D104" i="1"/>
  <c r="F104" i="1" l="1"/>
  <c r="G104" i="1"/>
  <c r="C105" i="1" l="1"/>
  <c r="H105" i="1" l="1"/>
  <c r="E105" i="1"/>
  <c r="D105" i="1"/>
  <c r="F105" i="1" l="1"/>
  <c r="G105" i="1"/>
  <c r="C106" i="1" l="1"/>
  <c r="H106" i="1" l="1"/>
  <c r="E106" i="1"/>
  <c r="D106" i="1"/>
  <c r="F106" i="1" l="1"/>
  <c r="G106" i="1"/>
  <c r="C107" i="1" l="1"/>
  <c r="H107" i="1" l="1"/>
  <c r="E107" i="1"/>
  <c r="D107" i="1"/>
  <c r="F107" i="1" l="1"/>
  <c r="G107" i="1"/>
  <c r="C108" i="1" l="1"/>
  <c r="H108" i="1" l="1"/>
  <c r="E108" i="1"/>
  <c r="D108" i="1"/>
  <c r="F108" i="1" l="1"/>
  <c r="G108" i="1"/>
  <c r="C109" i="1" l="1"/>
  <c r="H109" i="1" l="1"/>
  <c r="E109" i="1"/>
  <c r="D109" i="1"/>
  <c r="F109" i="1" l="1"/>
  <c r="G109" i="1"/>
  <c r="C110" i="1" l="1"/>
  <c r="H110" i="1" l="1"/>
  <c r="E110" i="1"/>
  <c r="D110" i="1"/>
  <c r="F110" i="1" l="1"/>
  <c r="G110" i="1"/>
  <c r="C111" i="1" l="1"/>
  <c r="H111" i="1" l="1"/>
  <c r="E111" i="1"/>
  <c r="D111" i="1"/>
  <c r="F111" i="1" l="1"/>
  <c r="G111" i="1"/>
  <c r="C112" i="1" l="1"/>
  <c r="H112" i="1" l="1"/>
  <c r="E112" i="1"/>
  <c r="D112" i="1"/>
  <c r="F112" i="1" l="1"/>
  <c r="G112" i="1"/>
  <c r="C113" i="1" l="1"/>
  <c r="H113" i="1" l="1"/>
  <c r="E113" i="1"/>
  <c r="D113" i="1"/>
  <c r="F113" i="1" l="1"/>
  <c r="G113" i="1"/>
  <c r="C114" i="1" l="1"/>
  <c r="H114" i="1" l="1"/>
  <c r="E114" i="1"/>
  <c r="D114" i="1"/>
  <c r="F114" i="1" l="1"/>
  <c r="G114" i="1"/>
  <c r="C115" i="1" l="1"/>
  <c r="H115" i="1" l="1"/>
  <c r="E115" i="1"/>
  <c r="D115" i="1"/>
  <c r="F115" i="1" l="1"/>
  <c r="G115" i="1"/>
  <c r="C116" i="1" l="1"/>
  <c r="H116" i="1" l="1"/>
  <c r="E116" i="1"/>
  <c r="D116" i="1"/>
  <c r="F116" i="1" l="1"/>
  <c r="G116" i="1"/>
  <c r="C117" i="1" l="1"/>
  <c r="H117" i="1" l="1"/>
  <c r="E117" i="1"/>
  <c r="D117" i="1"/>
  <c r="F117" i="1" l="1"/>
  <c r="G117" i="1"/>
  <c r="C118" i="1" l="1"/>
  <c r="H118" i="1" l="1"/>
  <c r="E118" i="1"/>
  <c r="D118" i="1"/>
  <c r="F118" i="1" l="1"/>
  <c r="G118" i="1"/>
  <c r="C119" i="1" l="1"/>
  <c r="H119" i="1" l="1"/>
  <c r="E119" i="1"/>
  <c r="D119" i="1"/>
  <c r="F119" i="1" l="1"/>
  <c r="G119" i="1"/>
  <c r="C120" i="1" l="1"/>
  <c r="H120" i="1" l="1"/>
  <c r="E120" i="1"/>
  <c r="D120" i="1"/>
  <c r="F120" i="1" l="1"/>
  <c r="G120" i="1"/>
  <c r="C121" i="1" l="1"/>
  <c r="H121" i="1" l="1"/>
  <c r="E121" i="1"/>
  <c r="D121" i="1"/>
  <c r="F121" i="1" l="1"/>
  <c r="G121" i="1"/>
  <c r="C122" i="1" l="1"/>
  <c r="H122" i="1" l="1"/>
  <c r="E122" i="1"/>
  <c r="D122" i="1"/>
  <c r="F122" i="1" l="1"/>
  <c r="G122" i="1"/>
  <c r="C123" i="1" l="1"/>
  <c r="H123" i="1" l="1"/>
  <c r="E123" i="1"/>
  <c r="D123" i="1"/>
  <c r="F123" i="1" l="1"/>
  <c r="G123" i="1"/>
  <c r="C124" i="1" l="1"/>
  <c r="H124" i="1" l="1"/>
  <c r="E124" i="1"/>
  <c r="D124" i="1"/>
  <c r="F124" i="1" l="1"/>
  <c r="G124" i="1"/>
  <c r="C125" i="1" l="1"/>
  <c r="H125" i="1" l="1"/>
  <c r="E125" i="1"/>
  <c r="D125" i="1"/>
  <c r="F125" i="1" l="1"/>
  <c r="G125" i="1"/>
  <c r="C126" i="1" l="1"/>
  <c r="H126" i="1" l="1"/>
  <c r="E126" i="1"/>
  <c r="D126" i="1"/>
  <c r="F126" i="1" l="1"/>
  <c r="G126" i="1"/>
  <c r="C127" i="1" l="1"/>
  <c r="H127" i="1" l="1"/>
  <c r="E127" i="1"/>
  <c r="D127" i="1"/>
  <c r="F127" i="1" l="1"/>
  <c r="G127" i="1"/>
  <c r="C128" i="1" l="1"/>
  <c r="H128" i="1" l="1"/>
  <c r="E128" i="1"/>
  <c r="D128" i="1"/>
  <c r="F128" i="1" l="1"/>
  <c r="G128" i="1"/>
  <c r="C129" i="1" l="1"/>
  <c r="H129" i="1" l="1"/>
  <c r="E129" i="1"/>
  <c r="D129" i="1"/>
  <c r="F129" i="1" l="1"/>
  <c r="G129" i="1"/>
  <c r="C130" i="1" l="1"/>
  <c r="H130" i="1" l="1"/>
  <c r="E130" i="1"/>
  <c r="D130" i="1"/>
  <c r="F130" i="1" l="1"/>
  <c r="G130" i="1"/>
  <c r="C131" i="1" l="1"/>
  <c r="H131" i="1" l="1"/>
  <c r="E131" i="1"/>
  <c r="D131" i="1"/>
  <c r="F131" i="1" l="1"/>
  <c r="G131" i="1"/>
  <c r="C132" i="1" l="1"/>
  <c r="H132" i="1" l="1"/>
  <c r="E132" i="1"/>
  <c r="D132" i="1"/>
  <c r="F132" i="1" l="1"/>
  <c r="G132" i="1"/>
  <c r="C133" i="1" l="1"/>
  <c r="H133" i="1" l="1"/>
  <c r="E133" i="1"/>
  <c r="D133" i="1"/>
  <c r="F133" i="1" l="1"/>
  <c r="G133" i="1"/>
  <c r="C134" i="1" l="1"/>
  <c r="H134" i="1" l="1"/>
  <c r="E134" i="1"/>
  <c r="D134" i="1"/>
  <c r="F134" i="1" l="1"/>
  <c r="G134" i="1"/>
  <c r="C135" i="1" l="1"/>
  <c r="H135" i="1" l="1"/>
  <c r="E135" i="1"/>
  <c r="D135" i="1"/>
  <c r="F135" i="1" l="1"/>
  <c r="G135" i="1"/>
  <c r="C136" i="1" l="1"/>
  <c r="H136" i="1" l="1"/>
  <c r="E136" i="1"/>
  <c r="D136" i="1"/>
  <c r="F136" i="1" l="1"/>
  <c r="G136" i="1"/>
  <c r="C137" i="1" l="1"/>
  <c r="H137" i="1" l="1"/>
  <c r="E137" i="1"/>
  <c r="D137" i="1"/>
  <c r="F137" i="1" l="1"/>
  <c r="G137" i="1"/>
  <c r="C138" i="1" l="1"/>
  <c r="H138" i="1" l="1"/>
  <c r="E138" i="1"/>
  <c r="D138" i="1"/>
  <c r="F138" i="1" l="1"/>
  <c r="G138" i="1"/>
  <c r="C139" i="1" l="1"/>
  <c r="H139" i="1" l="1"/>
  <c r="E139" i="1"/>
  <c r="D139" i="1"/>
  <c r="F139" i="1" l="1"/>
  <c r="G139" i="1"/>
  <c r="C140" i="1" l="1"/>
  <c r="H140" i="1" l="1"/>
  <c r="E140" i="1"/>
  <c r="D140" i="1"/>
  <c r="F140" i="1" l="1"/>
  <c r="G140" i="1"/>
  <c r="C141" i="1" l="1"/>
  <c r="H141" i="1" l="1"/>
  <c r="E141" i="1"/>
  <c r="D141" i="1"/>
  <c r="F141" i="1" l="1"/>
  <c r="G141" i="1"/>
  <c r="C142" i="1" l="1"/>
  <c r="H142" i="1" l="1"/>
  <c r="E142" i="1"/>
  <c r="D142" i="1"/>
  <c r="F142" i="1" l="1"/>
  <c r="G142" i="1"/>
  <c r="C143" i="1" l="1"/>
  <c r="H143" i="1" l="1"/>
  <c r="E143" i="1"/>
  <c r="D143" i="1"/>
  <c r="F143" i="1" l="1"/>
  <c r="G143" i="1"/>
  <c r="C144" i="1" l="1"/>
  <c r="H144" i="1" l="1"/>
  <c r="E144" i="1"/>
  <c r="D144" i="1"/>
  <c r="F144" i="1" l="1"/>
  <c r="G144" i="1"/>
  <c r="B145" i="1" s="1"/>
  <c r="C145" i="1" l="1"/>
  <c r="H145" i="1" l="1"/>
  <c r="E145" i="1"/>
  <c r="D145" i="1"/>
  <c r="F145" i="1" l="1"/>
  <c r="G145" i="1"/>
  <c r="C146" i="1" l="1"/>
  <c r="H146" i="1" l="1"/>
  <c r="E146" i="1"/>
  <c r="D146" i="1"/>
  <c r="F146" i="1" l="1"/>
  <c r="G146" i="1"/>
  <c r="C147" i="1" l="1"/>
  <c r="H147" i="1" l="1"/>
  <c r="E147" i="1"/>
  <c r="D147" i="1"/>
  <c r="F147" i="1" l="1"/>
  <c r="G147" i="1"/>
  <c r="C148" i="1" l="1"/>
  <c r="H148" i="1" l="1"/>
  <c r="E148" i="1"/>
  <c r="D148" i="1"/>
  <c r="F148" i="1" l="1"/>
  <c r="G148" i="1"/>
  <c r="C149" i="1" l="1"/>
  <c r="H149" i="1" l="1"/>
  <c r="E149" i="1"/>
  <c r="D149" i="1"/>
  <c r="F149" i="1" l="1"/>
  <c r="G149" i="1"/>
  <c r="C150" i="1" l="1"/>
  <c r="H150" i="1" l="1"/>
  <c r="E150" i="1"/>
  <c r="D150" i="1"/>
  <c r="F150" i="1" l="1"/>
  <c r="G150" i="1"/>
  <c r="C151" i="1" l="1"/>
  <c r="H151" i="1" l="1"/>
  <c r="E151" i="1"/>
  <c r="D151" i="1"/>
  <c r="F151" i="1" l="1"/>
  <c r="G151" i="1"/>
  <c r="C152" i="1" l="1"/>
  <c r="H152" i="1" l="1"/>
  <c r="E152" i="1"/>
  <c r="D152" i="1"/>
  <c r="F152" i="1" l="1"/>
  <c r="G152" i="1"/>
  <c r="C153" i="1" l="1"/>
  <c r="H153" i="1" l="1"/>
  <c r="E153" i="1"/>
  <c r="D153" i="1"/>
  <c r="F153" i="1" l="1"/>
  <c r="G153" i="1"/>
  <c r="C154" i="1" l="1"/>
  <c r="H154" i="1" l="1"/>
  <c r="E154" i="1"/>
  <c r="D154" i="1"/>
  <c r="F154" i="1" l="1"/>
  <c r="G154" i="1"/>
  <c r="C155" i="1" l="1"/>
  <c r="H155" i="1" l="1"/>
  <c r="E155" i="1"/>
  <c r="D155" i="1"/>
  <c r="F155" i="1" l="1"/>
  <c r="G155" i="1"/>
  <c r="C156" i="1" l="1"/>
  <c r="H156" i="1" l="1"/>
  <c r="E156" i="1"/>
  <c r="D156" i="1"/>
  <c r="F156" i="1" l="1"/>
  <c r="G156" i="1"/>
  <c r="C157" i="1" l="1"/>
  <c r="H157" i="1" l="1"/>
  <c r="E157" i="1"/>
  <c r="D157" i="1"/>
  <c r="F157" i="1" l="1"/>
  <c r="G157" i="1"/>
  <c r="C158" i="1" l="1"/>
  <c r="H158" i="1" l="1"/>
  <c r="E158" i="1"/>
  <c r="D158" i="1"/>
  <c r="F158" i="1" l="1"/>
  <c r="G158" i="1"/>
  <c r="C159" i="1" l="1"/>
  <c r="H159" i="1" l="1"/>
  <c r="E159" i="1"/>
  <c r="D159" i="1"/>
  <c r="F159" i="1" l="1"/>
  <c r="G159" i="1"/>
  <c r="C160" i="1" l="1"/>
  <c r="H160" i="1" l="1"/>
  <c r="E160" i="1"/>
  <c r="D160" i="1"/>
  <c r="F160" i="1" l="1"/>
  <c r="G160" i="1"/>
  <c r="C161" i="1" l="1"/>
  <c r="H161" i="1" l="1"/>
  <c r="E161" i="1"/>
  <c r="D161" i="1"/>
  <c r="F161" i="1" l="1"/>
  <c r="G161" i="1"/>
  <c r="C162" i="1" l="1"/>
  <c r="H162" i="1" l="1"/>
  <c r="E162" i="1"/>
  <c r="D162" i="1"/>
  <c r="F162" i="1" l="1"/>
  <c r="G162" i="1"/>
  <c r="C163" i="1" l="1"/>
  <c r="H163" i="1" l="1"/>
  <c r="E163" i="1"/>
  <c r="D163" i="1"/>
  <c r="F163" i="1" l="1"/>
  <c r="G163" i="1"/>
  <c r="C164" i="1" l="1"/>
  <c r="H164" i="1" l="1"/>
  <c r="E164" i="1"/>
  <c r="D164" i="1"/>
  <c r="F164" i="1" l="1"/>
  <c r="G164" i="1"/>
  <c r="C165" i="1" l="1"/>
  <c r="H165" i="1" l="1"/>
  <c r="E165" i="1"/>
  <c r="D165" i="1"/>
  <c r="F165" i="1" l="1"/>
  <c r="G165" i="1"/>
  <c r="C166" i="1" l="1"/>
  <c r="H166" i="1" l="1"/>
  <c r="E166" i="1"/>
  <c r="D166" i="1"/>
  <c r="F166" i="1" l="1"/>
  <c r="G166" i="1"/>
  <c r="C167" i="1" l="1"/>
  <c r="H167" i="1" l="1"/>
  <c r="E167" i="1"/>
  <c r="D167" i="1"/>
  <c r="F167" i="1" l="1"/>
  <c r="G167" i="1"/>
  <c r="C168" i="1" l="1"/>
  <c r="H168" i="1" l="1"/>
  <c r="E168" i="1"/>
  <c r="D168" i="1"/>
  <c r="F168" i="1" l="1"/>
  <c r="G168" i="1"/>
  <c r="C169" i="1" l="1"/>
  <c r="H169" i="1" l="1"/>
  <c r="E169" i="1"/>
  <c r="D169" i="1"/>
  <c r="F169" i="1" l="1"/>
  <c r="G169" i="1"/>
  <c r="C170" i="1" l="1"/>
  <c r="H170" i="1" l="1"/>
  <c r="E170" i="1"/>
  <c r="D170" i="1"/>
  <c r="F170" i="1" l="1"/>
  <c r="G170" i="1"/>
  <c r="C171" i="1" l="1"/>
  <c r="H171" i="1" l="1"/>
  <c r="E171" i="1"/>
  <c r="D171" i="1"/>
  <c r="F171" i="1" l="1"/>
  <c r="G171" i="1"/>
  <c r="C172" i="1" l="1"/>
  <c r="H172" i="1" l="1"/>
  <c r="E172" i="1"/>
  <c r="D172" i="1"/>
  <c r="F172" i="1" l="1"/>
  <c r="G172" i="1"/>
  <c r="C173" i="1" l="1"/>
  <c r="H173" i="1" l="1"/>
  <c r="E173" i="1"/>
  <c r="D173" i="1"/>
  <c r="F173" i="1" l="1"/>
  <c r="G173" i="1"/>
  <c r="C174" i="1" l="1"/>
  <c r="H174" i="1" l="1"/>
  <c r="E174" i="1"/>
  <c r="D174" i="1"/>
  <c r="F174" i="1" l="1"/>
  <c r="G174" i="1"/>
  <c r="C175" i="1" l="1"/>
  <c r="H175" i="1" l="1"/>
  <c r="E175" i="1"/>
  <c r="D175" i="1"/>
  <c r="F175" i="1" l="1"/>
  <c r="G175" i="1"/>
  <c r="C176" i="1" l="1"/>
  <c r="H176" i="1" l="1"/>
  <c r="E176" i="1"/>
  <c r="D176" i="1"/>
  <c r="F176" i="1" l="1"/>
  <c r="G176" i="1"/>
  <c r="C177" i="1" l="1"/>
  <c r="H177" i="1" l="1"/>
  <c r="E177" i="1"/>
  <c r="D177" i="1"/>
  <c r="F177" i="1" l="1"/>
  <c r="G177" i="1"/>
  <c r="C178" i="1" l="1"/>
  <c r="H178" i="1" l="1"/>
  <c r="E178" i="1"/>
  <c r="D178" i="1"/>
  <c r="F178" i="1" l="1"/>
  <c r="G178" i="1"/>
  <c r="C179" i="1" l="1"/>
  <c r="H179" i="1" l="1"/>
  <c r="E179" i="1"/>
  <c r="D179" i="1"/>
  <c r="F179" i="1" l="1"/>
  <c r="G179" i="1"/>
  <c r="C180" i="1" l="1"/>
  <c r="H180" i="1" l="1"/>
  <c r="E180" i="1"/>
  <c r="D180" i="1"/>
  <c r="F180" i="1" l="1"/>
  <c r="G180" i="1"/>
  <c r="C181" i="1" l="1"/>
  <c r="H181" i="1" l="1"/>
  <c r="E181" i="1"/>
  <c r="D181" i="1"/>
  <c r="F181" i="1" l="1"/>
  <c r="G181" i="1"/>
  <c r="C182" i="1" l="1"/>
  <c r="H182" i="1" l="1"/>
  <c r="E182" i="1"/>
  <c r="D182" i="1"/>
  <c r="F182" i="1" l="1"/>
  <c r="G182" i="1"/>
  <c r="C183" i="1" l="1"/>
  <c r="H183" i="1" l="1"/>
  <c r="E183" i="1"/>
  <c r="D183" i="1"/>
  <c r="F183" i="1" l="1"/>
  <c r="G183" i="1"/>
  <c r="C184" i="1" l="1"/>
  <c r="H184" i="1" l="1"/>
  <c r="E184" i="1"/>
  <c r="D184" i="1"/>
  <c r="F184" i="1" l="1"/>
  <c r="G184" i="1"/>
  <c r="C185" i="1" l="1"/>
  <c r="H185" i="1" l="1"/>
  <c r="E185" i="1"/>
  <c r="D185" i="1"/>
  <c r="F185" i="1" l="1"/>
  <c r="G185" i="1"/>
  <c r="C186" i="1" l="1"/>
  <c r="H186" i="1" l="1"/>
  <c r="E186" i="1"/>
  <c r="D186" i="1"/>
  <c r="F186" i="1" l="1"/>
  <c r="G186" i="1"/>
  <c r="C187" i="1" l="1"/>
  <c r="B187" i="1"/>
  <c r="E187" i="1" l="1"/>
  <c r="D14" i="1"/>
  <c r="H187" i="1"/>
  <c r="D187" i="1"/>
  <c r="D15" i="1"/>
  <c r="D18" i="1" s="1"/>
  <c r="F187" i="1" l="1"/>
  <c r="L14" i="1"/>
  <c r="G187" i="1"/>
</calcChain>
</file>

<file path=xl/comments1.xml><?xml version="1.0" encoding="utf-8"?>
<comments xmlns="http://schemas.openxmlformats.org/spreadsheetml/2006/main">
  <authors>
    <author>Maria</author>
  </authors>
  <commentList>
    <comment ref="C6" authorId="0">
      <text>
        <r>
          <rPr>
            <b/>
            <sz val="8"/>
            <color indexed="81"/>
            <rFont val="Tahoma"/>
            <family val="2"/>
          </rPr>
          <t>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If the annual rate is 7%, then the monthly interest rate is 7%/12.</t>
        </r>
      </text>
    </comment>
    <comment ref="C7" authorId="0">
      <text>
        <r>
          <rPr>
            <b/>
            <sz val="8"/>
            <color indexed="81"/>
            <rFont val="Tahoma"/>
            <family val="2"/>
          </rPr>
          <t>Term of Loan:</t>
        </r>
        <r>
          <rPr>
            <sz val="8"/>
            <color indexed="81"/>
            <rFont val="Tahoma"/>
            <family val="2"/>
          </rPr>
          <t xml:space="preserve">
The term of the loan is specified in years, but this spreadsheet assumes that payments are made monthly.</t>
        </r>
      </text>
    </comment>
    <comment ref="C8" authorId="0">
      <text>
        <r>
          <rPr>
            <b/>
            <sz val="8"/>
            <color indexed="81"/>
            <rFont val="Tahoma"/>
            <family val="2"/>
          </rPr>
          <t>Extra Monthly Payment:</t>
        </r>
        <r>
          <rPr>
            <sz val="8"/>
            <color indexed="81"/>
            <rFont val="Tahoma"/>
            <family val="2"/>
          </rPr>
          <t xml:space="preserve">
The additional payment made each month that goes towards paying off the principal. This spreadsheet assumes that the extra payment is a fixed amount that is paid every month.</t>
        </r>
      </text>
    </comment>
    <comment ref="C13" authorId="0">
      <text>
        <r>
          <rPr>
            <b/>
            <sz val="8"/>
            <color indexed="81"/>
            <rFont val="Tahoma"/>
            <family val="2"/>
          </rPr>
          <t>Number of Payments:</t>
        </r>
        <r>
          <rPr>
            <sz val="8"/>
            <color indexed="81"/>
            <rFont val="Tahoma"/>
            <family val="2"/>
          </rPr>
          <t xml:space="preserve">
The very last payment will usually be less than your typical monthly payment if you have made extra payments.</t>
        </r>
      </text>
    </comment>
    <comment ref="C17" authorId="0">
      <text>
        <r>
          <rPr>
            <b/>
            <sz val="8"/>
            <color indexed="81"/>
            <rFont val="Tahoma"/>
            <family val="2"/>
          </rPr>
          <t>Payoff</t>
        </r>
        <r>
          <rPr>
            <sz val="8"/>
            <color indexed="81"/>
            <rFont val="Tahoma"/>
            <family val="2"/>
          </rPr>
          <t>:
This is the number of years that it will take to pay off the loan when making extra payments each month.</t>
        </r>
      </text>
    </comment>
    <comment ref="C18" authorId="0">
      <text>
        <r>
          <rPr>
            <b/>
            <sz val="8"/>
            <color indexed="81"/>
            <rFont val="Tahoma"/>
            <family val="2"/>
          </rPr>
          <t>Interest Savings</t>
        </r>
        <r>
          <rPr>
            <sz val="8"/>
            <color indexed="81"/>
            <rFont val="Tahoma"/>
            <family val="2"/>
          </rPr>
          <t>:
This is the amount of money you save by making extra payments, since making the extra payments means you end up paying less total interest.</t>
        </r>
      </text>
    </comment>
    <comment ref="J21" authorId="0">
      <text>
        <r>
          <rPr>
            <b/>
            <sz val="8"/>
            <color indexed="81"/>
            <rFont val="Tahoma"/>
            <family val="2"/>
          </rPr>
          <t>Investment Option 1</t>
        </r>
        <r>
          <rPr>
            <sz val="8"/>
            <color indexed="81"/>
            <rFont val="Tahoma"/>
            <family val="2"/>
          </rPr>
          <t>:
Instead of making extra mortgage payments, invest the money in an alternate savings plan (which hopefully provides a better interest rate). After the loan is paid off, include the monthly payment in the monthly investment.</t>
        </r>
      </text>
    </comment>
    <comment ref="M21" authorId="0">
      <text>
        <r>
          <rPr>
            <b/>
            <sz val="8"/>
            <color indexed="81"/>
            <rFont val="Tahoma"/>
            <family val="2"/>
          </rPr>
          <t>Investment Option 2</t>
        </r>
        <r>
          <rPr>
            <sz val="8"/>
            <color indexed="81"/>
            <rFont val="Tahoma"/>
            <family val="2"/>
          </rPr>
          <t>:
After the loan is paid off, invest the monthly payment (including the amount of the extra payment) in an alternate savings plan (assuming the same annual interest rate as option 1).</t>
        </r>
      </text>
    </comment>
  </commentList>
</comments>
</file>

<file path=xl/sharedStrings.xml><?xml version="1.0" encoding="utf-8"?>
<sst xmlns="http://schemas.openxmlformats.org/spreadsheetml/2006/main" count="38" uniqueCount="35">
  <si>
    <t>Loan Information</t>
  </si>
  <si>
    <t>Investment Information</t>
  </si>
  <si>
    <t>Loan Summary</t>
  </si>
  <si>
    <t>Extra Payments</t>
  </si>
  <si>
    <t>No Extra Payments</t>
  </si>
  <si>
    <t>Years</t>
  </si>
  <si>
    <t>Monthly Payment</t>
  </si>
  <si>
    <t>Number of Payments</t>
  </si>
  <si>
    <t>Loan 1</t>
  </si>
  <si>
    <t>Loan 2</t>
  </si>
  <si>
    <t>Total Payments</t>
  </si>
  <si>
    <t>Home Equity</t>
  </si>
  <si>
    <t>Total Interest</t>
  </si>
  <si>
    <t>Investment</t>
  </si>
  <si>
    <t>Payoff (in Years)</t>
  </si>
  <si>
    <t>Interest Savings</t>
  </si>
  <si>
    <t>Month</t>
  </si>
  <si>
    <t>Payment</t>
  </si>
  <si>
    <t>Interest</t>
  </si>
  <si>
    <t>Cumulative Interest</t>
  </si>
  <si>
    <t>Principal</t>
  </si>
  <si>
    <t>Cumulative Principal</t>
  </si>
  <si>
    <t>Balance</t>
  </si>
  <si>
    <t>Saved Interest</t>
  </si>
  <si>
    <t>Interest Gained</t>
  </si>
  <si>
    <t>Investment Value</t>
  </si>
  <si>
    <t xml:space="preserve">Loan Amount </t>
  </si>
  <si>
    <t xml:space="preserve">Annual Interest Rate </t>
  </si>
  <si>
    <t xml:space="preserve">Term of Loan (in Years) </t>
  </si>
  <si>
    <t xml:space="preserve">Extra Monthly Payment </t>
  </si>
  <si>
    <r>
      <t xml:space="preserve">Investment </t>
    </r>
    <r>
      <rPr>
        <b/>
        <sz val="10"/>
        <rFont val="Arial"/>
        <family val="2"/>
      </rPr>
      <t>Option 1</t>
    </r>
  </si>
  <si>
    <r>
      <t xml:space="preserve">Investment </t>
    </r>
    <r>
      <rPr>
        <b/>
        <sz val="10"/>
        <rFont val="Arial"/>
        <family val="2"/>
      </rPr>
      <t>Option 2</t>
    </r>
  </si>
  <si>
    <t xml:space="preserve">Months to Display </t>
  </si>
  <si>
    <t>[42]</t>
  </si>
  <si>
    <t>Mortgage Calculator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</si>
</sst>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
  </numFmts>
  <fonts count="18" x14ac:knownFonts="1">
    <font>
      <sz val="10"/>
      <name val="Tahoma"/>
      <family val="2"/>
    </font>
    <font>
      <sz val="10"/>
      <name val="Arial"/>
      <family val="2"/>
    </font>
    <font>
      <u/>
      <sz val="10"/>
      <color indexed="12"/>
      <name val="Tahoma"/>
      <family val="2"/>
    </font>
    <font>
      <sz val="8"/>
      <name val="Arial"/>
      <family val="2"/>
    </font>
    <font>
      <sz val="8"/>
      <name val="Tahoma"/>
      <family val="2"/>
    </font>
    <font>
      <sz val="8"/>
      <color indexed="81"/>
      <name val="Tahoma"/>
      <family val="2"/>
    </font>
    <font>
      <b/>
      <sz val="8"/>
      <color indexed="81"/>
      <name val="Tahoma"/>
      <family val="2"/>
    </font>
    <font>
      <sz val="10"/>
      <color indexed="9"/>
      <name val="Tahoma"/>
      <family val="2"/>
    </font>
    <font>
      <sz val="10"/>
      <name val="Arial"/>
      <family val="2"/>
    </font>
    <font>
      <sz val="8"/>
      <name val="Arial"/>
      <family val="2"/>
    </font>
    <font>
      <b/>
      <sz val="10"/>
      <name val="Arial"/>
      <family val="2"/>
    </font>
    <font>
      <sz val="11"/>
      <name val="Arial"/>
      <family val="2"/>
    </font>
    <font>
      <u/>
      <sz val="10"/>
      <color indexed="12"/>
      <name val="Arial"/>
      <family val="2"/>
    </font>
    <font>
      <sz val="6"/>
      <name val="Arial"/>
      <family val="2"/>
    </font>
    <font>
      <b/>
      <sz val="11"/>
      <name val="Arial"/>
      <family val="2"/>
    </font>
    <font>
      <sz val="6"/>
      <color indexed="9"/>
      <name val="Tahoma"/>
      <family val="2"/>
    </font>
    <font>
      <sz val="18"/>
      <name val="Arial"/>
      <family val="2"/>
    </font>
    <font>
      <u/>
      <sz val="8"/>
      <color indexed="12"/>
      <name val="Tahoma"/>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6" tint="0.79998168889431442"/>
        <bgColor indexed="64"/>
      </patternFill>
    </fill>
    <fill>
      <patternFill patternType="solid">
        <fgColor theme="6" tint="0.39997558519241921"/>
        <bgColor indexed="64"/>
      </patternFill>
    </fill>
  </fills>
  <borders count="6">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theme="0" tint="-0.34998626667073579"/>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59">
    <xf numFmtId="0" fontId="0" fillId="0" borderId="0" xfId="0"/>
    <xf numFmtId="0" fontId="0" fillId="2" borderId="0" xfId="0" applyFont="1" applyFill="1"/>
    <xf numFmtId="0" fontId="0" fillId="0" borderId="0" xfId="0" applyFont="1"/>
    <xf numFmtId="0" fontId="0" fillId="0" borderId="0" xfId="0" applyFont="1" applyFill="1" applyBorder="1"/>
    <xf numFmtId="0" fontId="4" fillId="0" borderId="0" xfId="0" applyFont="1" applyAlignment="1">
      <alignment horizontal="center"/>
    </xf>
    <xf numFmtId="8" fontId="0" fillId="0" borderId="0" xfId="0" applyNumberFormat="1" applyFont="1"/>
    <xf numFmtId="4" fontId="4" fillId="0" borderId="0" xfId="0" applyNumberFormat="1" applyFont="1" applyAlignment="1">
      <alignment horizontal="right"/>
    </xf>
    <xf numFmtId="4" fontId="4" fillId="0" borderId="0" xfId="0" applyNumberFormat="1" applyFont="1" applyBorder="1" applyAlignment="1">
      <alignment horizontal="right"/>
    </xf>
    <xf numFmtId="0" fontId="4" fillId="0" borderId="0" xfId="0" applyFont="1" applyBorder="1" applyAlignment="1">
      <alignment horizontal="center"/>
    </xf>
    <xf numFmtId="0" fontId="9" fillId="0" borderId="0" xfId="0" applyFont="1" applyAlignment="1">
      <alignment horizontal="right"/>
    </xf>
    <xf numFmtId="0" fontId="8" fillId="0" borderId="0" xfId="0" applyFont="1"/>
    <xf numFmtId="0" fontId="11" fillId="0" borderId="0" xfId="0" applyFont="1" applyAlignment="1">
      <alignment horizontal="right"/>
    </xf>
    <xf numFmtId="164" fontId="11" fillId="0" borderId="2" xfId="1" applyNumberFormat="1" applyFont="1" applyFill="1" applyBorder="1"/>
    <xf numFmtId="0" fontId="12" fillId="0" borderId="0" xfId="2" applyFont="1" applyAlignment="1" applyProtection="1"/>
    <xf numFmtId="10" fontId="11" fillId="0" borderId="2" xfId="3" applyNumberFormat="1" applyFont="1" applyFill="1" applyBorder="1"/>
    <xf numFmtId="0" fontId="11" fillId="0" borderId="2" xfId="0" applyFont="1" applyFill="1" applyBorder="1"/>
    <xf numFmtId="0" fontId="9" fillId="0" borderId="0" xfId="0" applyFont="1" applyFill="1" applyBorder="1" applyAlignment="1">
      <alignment horizontal="center"/>
    </xf>
    <xf numFmtId="0" fontId="9" fillId="0" borderId="0" xfId="0" applyFont="1" applyAlignment="1">
      <alignment horizontal="center"/>
    </xf>
    <xf numFmtId="0" fontId="11" fillId="0" borderId="0" xfId="0" applyFont="1" applyAlignment="1">
      <alignment horizontal="right" indent="1"/>
    </xf>
    <xf numFmtId="0" fontId="11" fillId="0" borderId="0" xfId="0" applyFont="1" applyFill="1" applyBorder="1" applyAlignment="1">
      <alignment horizontal="right" indent="1"/>
    </xf>
    <xf numFmtId="0" fontId="8" fillId="0" borderId="0" xfId="0" applyFont="1" applyFill="1" applyBorder="1" applyAlignment="1">
      <alignment horizontal="right" indent="1"/>
    </xf>
    <xf numFmtId="8" fontId="8" fillId="0" borderId="0" xfId="0" applyNumberFormat="1" applyFont="1"/>
    <xf numFmtId="8" fontId="13" fillId="0" borderId="0" xfId="0" applyNumberFormat="1" applyFont="1"/>
    <xf numFmtId="0" fontId="14" fillId="0" borderId="0" xfId="0" applyFont="1" applyFill="1" applyBorder="1" applyAlignment="1">
      <alignment horizontal="right" indent="1"/>
    </xf>
    <xf numFmtId="165" fontId="14" fillId="0" borderId="0" xfId="0" applyNumberFormat="1" applyFont="1" applyFill="1" applyAlignment="1">
      <alignment horizontal="center"/>
    </xf>
    <xf numFmtId="0" fontId="8" fillId="0" borderId="0" xfId="0" applyFont="1" applyAlignment="1">
      <alignment horizontal="left"/>
    </xf>
    <xf numFmtId="8" fontId="14" fillId="0" borderId="0" xfId="0" applyNumberFormat="1" applyFont="1" applyFill="1" applyProtection="1"/>
    <xf numFmtId="0" fontId="8" fillId="0" borderId="0" xfId="0" applyFont="1" applyAlignment="1">
      <alignment horizontal="right" indent="1"/>
    </xf>
    <xf numFmtId="0" fontId="8" fillId="0" borderId="3" xfId="0" applyFont="1" applyFill="1" applyBorder="1" applyAlignment="1">
      <alignment horizontal="center"/>
    </xf>
    <xf numFmtId="0" fontId="8" fillId="0" borderId="0" xfId="0" applyFont="1" applyFill="1" applyBorder="1" applyAlignment="1">
      <alignment horizontal="center"/>
    </xf>
    <xf numFmtId="0" fontId="10" fillId="3" borderId="0" xfId="0" applyFont="1" applyFill="1" applyAlignment="1">
      <alignment horizontal="center"/>
    </xf>
    <xf numFmtId="0" fontId="8" fillId="0" borderId="0" xfId="0" applyFont="1" applyFill="1" applyBorder="1" applyAlignment="1">
      <alignment horizontal="right"/>
    </xf>
    <xf numFmtId="38" fontId="8" fillId="0" borderId="0" xfId="0" applyNumberFormat="1" applyFont="1" applyFill="1" applyProtection="1"/>
    <xf numFmtId="38" fontId="8" fillId="0" borderId="0" xfId="0" applyNumberFormat="1" applyFont="1"/>
    <xf numFmtId="0" fontId="8" fillId="0" borderId="0" xfId="0" applyFont="1" applyAlignment="1">
      <alignment horizontal="right"/>
    </xf>
    <xf numFmtId="0" fontId="15" fillId="0" borderId="0" xfId="0" applyFont="1"/>
    <xf numFmtId="0" fontId="17" fillId="0" borderId="0" xfId="2" applyFont="1" applyAlignment="1" applyProtection="1">
      <alignment horizontal="left"/>
    </xf>
    <xf numFmtId="8" fontId="11" fillId="0" borderId="0" xfId="0" applyNumberFormat="1" applyFont="1" applyFill="1" applyAlignment="1" applyProtection="1">
      <alignment horizontal="center" shrinkToFit="1"/>
    </xf>
    <xf numFmtId="0" fontId="11" fillId="0" borderId="0" xfId="3" applyNumberFormat="1" applyFont="1" applyFill="1" applyAlignment="1">
      <alignment horizontal="center" shrinkToFit="1"/>
    </xf>
    <xf numFmtId="0" fontId="11" fillId="0" borderId="0" xfId="0" applyNumberFormat="1" applyFont="1" applyFill="1" applyAlignment="1" applyProtection="1">
      <alignment horizontal="center" shrinkToFit="1"/>
    </xf>
    <xf numFmtId="164" fontId="11" fillId="0" borderId="2" xfId="1" applyNumberFormat="1" applyFont="1" applyFill="1" applyBorder="1" applyAlignment="1">
      <alignment shrinkToFit="1"/>
    </xf>
    <xf numFmtId="0" fontId="7" fillId="5" borderId="0" xfId="0" applyFont="1" applyFill="1" applyBorder="1"/>
    <xf numFmtId="0" fontId="0" fillId="5" borderId="0" xfId="0" applyFont="1" applyFill="1"/>
    <xf numFmtId="0" fontId="14" fillId="5" borderId="0" xfId="0" applyFont="1" applyFill="1" applyBorder="1" applyAlignment="1">
      <alignment horizontal="left" indent="1"/>
    </xf>
    <xf numFmtId="0" fontId="10" fillId="5" borderId="0" xfId="0" applyFont="1" applyFill="1" applyBorder="1" applyAlignment="1">
      <alignment horizontal="left"/>
    </xf>
    <xf numFmtId="0" fontId="10" fillId="5" borderId="1" xfId="0" applyFont="1" applyFill="1" applyBorder="1" applyAlignment="1">
      <alignment horizontal="left"/>
    </xf>
    <xf numFmtId="0" fontId="14" fillId="5" borderId="0" xfId="0" applyFont="1" applyFill="1" applyBorder="1" applyAlignment="1">
      <alignment horizontal="left" vertical="center" indent="1"/>
    </xf>
    <xf numFmtId="0" fontId="14" fillId="5" borderId="0" xfId="0" applyFont="1" applyFill="1" applyBorder="1" applyAlignment="1">
      <alignment horizontal="left"/>
    </xf>
    <xf numFmtId="0" fontId="14" fillId="5" borderId="0" xfId="0" applyFont="1" applyFill="1" applyBorder="1" applyAlignment="1">
      <alignment horizontal="center" wrapText="1"/>
    </xf>
    <xf numFmtId="0" fontId="16" fillId="5" borderId="0" xfId="0" applyFont="1" applyFill="1" applyBorder="1" applyAlignment="1">
      <alignment vertical="center"/>
    </xf>
    <xf numFmtId="0" fontId="0" fillId="5" borderId="0" xfId="0" applyFont="1" applyFill="1" applyBorder="1"/>
    <xf numFmtId="0" fontId="11" fillId="5" borderId="0" xfId="0" applyFont="1" applyFill="1" applyBorder="1" applyAlignment="1">
      <alignment horizontal="left" indent="1"/>
    </xf>
    <xf numFmtId="0" fontId="8" fillId="5" borderId="0" xfId="0" applyFont="1" applyFill="1" applyBorder="1"/>
    <xf numFmtId="0" fontId="10" fillId="5" borderId="4" xfId="0" applyFont="1" applyFill="1" applyBorder="1" applyAlignment="1">
      <alignment horizontal="center"/>
    </xf>
    <xf numFmtId="0" fontId="10" fillId="5" borderId="4" xfId="0" applyFont="1" applyFill="1" applyBorder="1" applyAlignment="1">
      <alignment horizontal="right"/>
    </xf>
    <xf numFmtId="0" fontId="10" fillId="5" borderId="4" xfId="0" applyFont="1" applyFill="1" applyBorder="1" applyAlignment="1">
      <alignment horizontal="right" wrapText="1"/>
    </xf>
    <xf numFmtId="0" fontId="4" fillId="4" borderId="0" xfId="0" applyFont="1" applyFill="1" applyAlignment="1">
      <alignment horizontal="center"/>
    </xf>
    <xf numFmtId="7" fontId="4" fillId="4" borderId="0" xfId="0" applyNumberFormat="1" applyFont="1" applyFill="1" applyProtection="1"/>
    <xf numFmtId="0" fontId="8" fillId="5" borderId="5" xfId="0" applyFont="1" applyFill="1" applyBorder="1" applyAlignment="1">
      <alignment horizontal="right"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72973008086422"/>
          <c:y val="6.7796610169491525E-2"/>
          <c:w val="0.75166378497412978"/>
          <c:h val="0.80084745762711862"/>
        </c:manualLayout>
      </c:layout>
      <c:scatterChart>
        <c:scatterStyle val="lineMarker"/>
        <c:varyColors val="0"/>
        <c:ser>
          <c:idx val="0"/>
          <c:order val="0"/>
          <c:tx>
            <c:v>Investment Option</c:v>
          </c:tx>
          <c:marker>
            <c:symbol val="none"/>
          </c:marker>
          <c:xVal>
            <c:numRef>
              <c:f>[0]!epm_years</c:f>
              <c:numCache>
                <c:formatCode>General</c:formatCode>
                <c:ptCount val="195"/>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8.0833333333333339</c:v>
                </c:pt>
                <c:pt idx="97">
                  <c:v>8.1666666666666661</c:v>
                </c:pt>
                <c:pt idx="98">
                  <c:v>8.25</c:v>
                </c:pt>
                <c:pt idx="99">
                  <c:v>8.3333333333333339</c:v>
                </c:pt>
                <c:pt idx="100">
                  <c:v>8.4166666666666661</c:v>
                </c:pt>
                <c:pt idx="101">
                  <c:v>8.5</c:v>
                </c:pt>
                <c:pt idx="102">
                  <c:v>8.5833333333333339</c:v>
                </c:pt>
                <c:pt idx="103">
                  <c:v>8.6666666666666661</c:v>
                </c:pt>
                <c:pt idx="104">
                  <c:v>8.75</c:v>
                </c:pt>
                <c:pt idx="105">
                  <c:v>8.8333333333333339</c:v>
                </c:pt>
                <c:pt idx="106">
                  <c:v>8.9166666666666661</c:v>
                </c:pt>
                <c:pt idx="107">
                  <c:v>9</c:v>
                </c:pt>
                <c:pt idx="108">
                  <c:v>9.0833333333333339</c:v>
                </c:pt>
                <c:pt idx="109">
                  <c:v>9.1666666666666661</c:v>
                </c:pt>
                <c:pt idx="110">
                  <c:v>9.25</c:v>
                </c:pt>
                <c:pt idx="111">
                  <c:v>9.3333333333333339</c:v>
                </c:pt>
                <c:pt idx="112">
                  <c:v>9.4166666666666661</c:v>
                </c:pt>
                <c:pt idx="113">
                  <c:v>9.5</c:v>
                </c:pt>
                <c:pt idx="114">
                  <c:v>9.5833333333333339</c:v>
                </c:pt>
                <c:pt idx="115">
                  <c:v>9.6666666666666661</c:v>
                </c:pt>
                <c:pt idx="116">
                  <c:v>9.75</c:v>
                </c:pt>
                <c:pt idx="117">
                  <c:v>9.8333333333333339</c:v>
                </c:pt>
                <c:pt idx="118">
                  <c:v>9.9166666666666661</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numCache>
            </c:numRef>
          </c:xVal>
          <c:yVal>
            <c:numRef>
              <c:f>[0]!epm_cash2</c:f>
              <c:numCache>
                <c:formatCode>#,##0.00</c:formatCode>
                <c:ptCount val="195"/>
                <c:pt idx="0">
                  <c:v>500</c:v>
                </c:pt>
                <c:pt idx="1">
                  <c:v>1002.675</c:v>
                </c:pt>
                <c:pt idx="2">
                  <c:v>1508.0393112500001</c:v>
                </c:pt>
                <c:pt idx="3">
                  <c:v>2016.1073215651877</c:v>
                </c:pt>
                <c:pt idx="4">
                  <c:v>2526.8934957355614</c:v>
                </c:pt>
                <c:pt idx="5">
                  <c:v>3040.4123759377467</c:v>
                </c:pt>
                <c:pt idx="6">
                  <c:v>3556.6785821490139</c:v>
                </c:pt>
                <c:pt idx="7">
                  <c:v>4075.706812563511</c:v>
                </c:pt>
                <c:pt idx="8">
                  <c:v>4597.5118440107253</c:v>
                </c:pt>
                <c:pt idx="9">
                  <c:v>5122.1085323761827</c:v>
                </c:pt>
                <c:pt idx="10">
                  <c:v>5649.5118130243955</c:v>
                </c:pt>
                <c:pt idx="11">
                  <c:v>6179.7367012240757</c:v>
                </c:pt>
                <c:pt idx="12">
                  <c:v>6712.7982925756241</c:v>
                </c:pt>
                <c:pt idx="13">
                  <c:v>7248.7117634409042</c:v>
                </c:pt>
                <c:pt idx="14">
                  <c:v>7787.4923713753133</c:v>
                </c:pt>
                <c:pt idx="15">
                  <c:v>8329.1554555621715</c:v>
                </c:pt>
                <c:pt idx="16">
                  <c:v>8873.7164372494299</c:v>
                </c:pt>
                <c:pt idx="17">
                  <c:v>9421.1908201887145</c:v>
                </c:pt>
                <c:pt idx="18">
                  <c:v>9971.5941910767233</c:v>
                </c:pt>
                <c:pt idx="19">
                  <c:v>10524.942219998984</c:v>
                </c:pt>
                <c:pt idx="20">
                  <c:v>11081.25066087598</c:v>
                </c:pt>
                <c:pt idx="21">
                  <c:v>11640.535351911665</c:v>
                </c:pt>
                <c:pt idx="22">
                  <c:v>12202.812216044393</c:v>
                </c:pt>
                <c:pt idx="23">
                  <c:v>12768.097261400229</c:v>
                </c:pt>
                <c:pt idx="24">
                  <c:v>13336.406581748721</c:v>
                </c:pt>
                <c:pt idx="25">
                  <c:v>13907.756356961076</c:v>
                </c:pt>
                <c:pt idx="26">
                  <c:v>14482.162853470818</c:v>
                </c:pt>
                <c:pt idx="27">
                  <c:v>15059.642424736887</c:v>
                </c:pt>
                <c:pt idx="28">
                  <c:v>15640.211511709229</c:v>
                </c:pt>
                <c:pt idx="29">
                  <c:v>16223.886643296873</c:v>
                </c:pt>
                <c:pt idx="30">
                  <c:v>16810.68443683851</c:v>
                </c:pt>
                <c:pt idx="31">
                  <c:v>17400.621598575595</c:v>
                </c:pt>
                <c:pt idx="32">
                  <c:v>17993.714924127973</c:v>
                </c:pt>
                <c:pt idx="33">
                  <c:v>18589.981298972059</c:v>
                </c:pt>
                <c:pt idx="34">
                  <c:v>19189.43769892156</c:v>
                </c:pt>
                <c:pt idx="35">
                  <c:v>19792.101190610789</c:v>
                </c:pt>
                <c:pt idx="36">
                  <c:v>20397.988931980555</c:v>
                </c:pt>
                <c:pt idx="37">
                  <c:v>21007.118172766652</c:v>
                </c:pt>
                <c:pt idx="38">
                  <c:v>21619.506254990953</c:v>
                </c:pt>
                <c:pt idx="39">
                  <c:v>22235.170613455153</c:v>
                </c:pt>
                <c:pt idx="40">
                  <c:v>22854.128776237139</c:v>
                </c:pt>
                <c:pt idx="41">
                  <c:v>23476.398365190009</c:v>
                </c:pt>
                <c:pt idx="42">
                  <c:v>24101.997096443774</c:v>
                </c:pt>
                <c:pt idx="43">
                  <c:v>24730.942780909747</c:v>
                </c:pt>
                <c:pt idx="44">
                  <c:v>25363.253324787613</c:v>
                </c:pt>
                <c:pt idx="45">
                  <c:v>25998.946730075226</c:v>
                </c:pt>
                <c:pt idx="46">
                  <c:v>26638.041095081127</c:v>
                </c:pt>
                <c:pt idx="47">
                  <c:v>27280.554614939811</c:v>
                </c:pt>
                <c:pt idx="48">
                  <c:v>27926.505582129739</c:v>
                </c:pt>
                <c:pt idx="49">
                  <c:v>28575.912386994132</c:v>
                </c:pt>
                <c:pt idx="50">
                  <c:v>29228.793518264552</c:v>
                </c:pt>
                <c:pt idx="51">
                  <c:v>29885.167563587267</c:v>
                </c:pt>
                <c:pt idx="52">
                  <c:v>30545.053210052458</c:v>
                </c:pt>
                <c:pt idx="53">
                  <c:v>31208.469244726239</c:v>
                </c:pt>
                <c:pt idx="54">
                  <c:v>31875.434555185522</c:v>
                </c:pt>
                <c:pt idx="55">
                  <c:v>32545.968130055764</c:v>
                </c:pt>
                <c:pt idx="56">
                  <c:v>33220.089059551559</c:v>
                </c:pt>
                <c:pt idx="57">
                  <c:v>33897.81653602016</c:v>
                </c:pt>
                <c:pt idx="58">
                  <c:v>34579.169854487867</c:v>
                </c:pt>
                <c:pt idx="59">
                  <c:v>35264.16841320938</c:v>
                </c:pt>
                <c:pt idx="60">
                  <c:v>35952.831714220047</c:v>
                </c:pt>
                <c:pt idx="61">
                  <c:v>36645.179363891126</c:v>
                </c:pt>
                <c:pt idx="62">
                  <c:v>37341.231073487943</c:v>
                </c:pt>
                <c:pt idx="63">
                  <c:v>38041.006659731102</c:v>
                </c:pt>
                <c:pt idx="64">
                  <c:v>38744.526045360661</c:v>
                </c:pt>
                <c:pt idx="65">
                  <c:v>39451.809259703339</c:v>
                </c:pt>
                <c:pt idx="66">
                  <c:v>40162.876439242755</c:v>
                </c:pt>
                <c:pt idx="67">
                  <c:v>40877.747828192703</c:v>
                </c:pt>
                <c:pt idx="68">
                  <c:v>41596.443779073532</c:v>
                </c:pt>
                <c:pt idx="69">
                  <c:v>42318.984753291574</c:v>
                </c:pt>
                <c:pt idx="70">
                  <c:v>43045.391321721683</c:v>
                </c:pt>
                <c:pt idx="71">
                  <c:v>43775.684165292892</c:v>
                </c:pt>
                <c:pt idx="72">
                  <c:v>44509.884075577211</c:v>
                </c:pt>
                <c:pt idx="73">
                  <c:v>45248.011955381546</c:v>
                </c:pt>
                <c:pt idx="74">
                  <c:v>45990.08881934284</c:v>
                </c:pt>
                <c:pt idx="75">
                  <c:v>46736.135794526323</c:v>
                </c:pt>
                <c:pt idx="76">
                  <c:v>47486.174121027041</c:v>
                </c:pt>
                <c:pt idx="77">
                  <c:v>48240.225152574538</c:v>
                </c:pt>
                <c:pt idx="78">
                  <c:v>48998.310357140814</c:v>
                </c:pt>
                <c:pt idx="79">
                  <c:v>49760.451317551517</c:v>
                </c:pt>
                <c:pt idx="80">
                  <c:v>50526.669732100418</c:v>
                </c:pt>
                <c:pt idx="81">
                  <c:v>51296.987415167154</c:v>
                </c:pt>
                <c:pt idx="82">
                  <c:v>52071.426297838298</c:v>
                </c:pt>
                <c:pt idx="83">
                  <c:v>52850.008428531735</c:v>
                </c:pt>
                <c:pt idx="84">
                  <c:v>53632.755973624378</c:v>
                </c:pt>
                <c:pt idx="85">
                  <c:v>54419.691218083266</c:v>
                </c:pt>
                <c:pt idx="86">
                  <c:v>55210.836566100013</c:v>
                </c:pt>
                <c:pt idx="87">
                  <c:v>56006.214541728652</c:v>
                </c:pt>
                <c:pt idx="88">
                  <c:v>56805.847789526902</c:v>
                </c:pt>
                <c:pt idx="89">
                  <c:v>57609.759075200869</c:v>
                </c:pt>
                <c:pt idx="90">
                  <c:v>58417.971286253196</c:v>
                </c:pt>
                <c:pt idx="91">
                  <c:v>59230.507432634651</c:v>
                </c:pt>
                <c:pt idx="92">
                  <c:v>60047.390647399247</c:v>
                </c:pt>
                <c:pt idx="93">
                  <c:v>60868.644187362836</c:v>
                </c:pt>
                <c:pt idx="94">
                  <c:v>61694.291433765226</c:v>
                </c:pt>
                <c:pt idx="95">
                  <c:v>62524.35589293587</c:v>
                </c:pt>
                <c:pt idx="96">
                  <c:v>63358.861196963073</c:v>
                </c:pt>
                <c:pt idx="97">
                  <c:v>64197.831104366822</c:v>
                </c:pt>
                <c:pt idx="98">
                  <c:v>65041.289500775187</c:v>
                </c:pt>
                <c:pt idx="99">
                  <c:v>65889.260399604333</c:v>
                </c:pt>
                <c:pt idx="100">
                  <c:v>66741.767942742212</c:v>
                </c:pt>
                <c:pt idx="101">
                  <c:v>67598.83640123588</c:v>
                </c:pt>
                <c:pt idx="102">
                  <c:v>68460.490175982486</c:v>
                </c:pt>
                <c:pt idx="103">
                  <c:v>69326.75379842399</c:v>
                </c:pt>
                <c:pt idx="104">
                  <c:v>70197.651931245564</c:v>
                </c:pt>
                <c:pt idx="105">
                  <c:v>71073.209369077726</c:v>
                </c:pt>
                <c:pt idx="106">
                  <c:v>71953.451039202293</c:v>
                </c:pt>
                <c:pt idx="107">
                  <c:v>72838.402002262024</c:v>
                </c:pt>
                <c:pt idx="108">
                  <c:v>73728.087452974127</c:v>
                </c:pt>
                <c:pt idx="109">
                  <c:v>74622.532720847536</c:v>
                </c:pt>
                <c:pt idx="110">
                  <c:v>75521.763270904063</c:v>
                </c:pt>
                <c:pt idx="111">
                  <c:v>76425.804704403403</c:v>
                </c:pt>
                <c:pt idx="112">
                  <c:v>77334.682759571966</c:v>
                </c:pt>
                <c:pt idx="113">
                  <c:v>78248.423312335683</c:v>
                </c:pt>
                <c:pt idx="114">
                  <c:v>79167.05237705668</c:v>
                </c:pt>
                <c:pt idx="115">
                  <c:v>80090.59610727393</c:v>
                </c:pt>
                <c:pt idx="116">
                  <c:v>81019.080796447844</c:v>
                </c:pt>
                <c:pt idx="117">
                  <c:v>81952.532878708837</c:v>
                </c:pt>
                <c:pt idx="118">
                  <c:v>82890.978929609933</c:v>
                </c:pt>
                <c:pt idx="119">
                  <c:v>83834.445666883345</c:v>
                </c:pt>
                <c:pt idx="120">
                  <c:v>84782.959951201177</c:v>
                </c:pt>
                <c:pt idx="121">
                  <c:v>85736.548786940097</c:v>
                </c:pt>
                <c:pt idx="122">
                  <c:v>86695.23932295022</c:v>
                </c:pt>
                <c:pt idx="123">
                  <c:v>87659.05885332801</c:v>
                </c:pt>
                <c:pt idx="124">
                  <c:v>88628.034818193308</c:v>
                </c:pt>
                <c:pt idx="125">
                  <c:v>89602.194804470637</c:v>
                </c:pt>
                <c:pt idx="126">
                  <c:v>90581.566546674556</c:v>
                </c:pt>
                <c:pt idx="127">
                  <c:v>91566.17792769926</c:v>
                </c:pt>
                <c:pt idx="128">
                  <c:v>92556.056979612447</c:v>
                </c:pt>
                <c:pt idx="129">
                  <c:v>93551.231884453373</c:v>
                </c:pt>
                <c:pt idx="130">
                  <c:v>94551.7309750352</c:v>
                </c:pt>
                <c:pt idx="131">
                  <c:v>95557.582735751639</c:v>
                </c:pt>
                <c:pt idx="132">
                  <c:v>96568.815803387915</c:v>
                </c:pt>
                <c:pt idx="133">
                  <c:v>97585.458967936036</c:v>
                </c:pt>
                <c:pt idx="134">
                  <c:v>98607.541173414487</c:v>
                </c:pt>
                <c:pt idx="135">
                  <c:v>99635.09151869225</c:v>
                </c:pt>
                <c:pt idx="136">
                  <c:v>100668.13925831726</c:v>
                </c:pt>
                <c:pt idx="137">
                  <c:v>101706.71380334925</c:v>
                </c:pt>
                <c:pt idx="138">
                  <c:v>102750.84472219717</c:v>
                </c:pt>
                <c:pt idx="139">
                  <c:v>103800.56174146093</c:v>
                </c:pt>
                <c:pt idx="140">
                  <c:v>104855.89474677775</c:v>
                </c:pt>
                <c:pt idx="141">
                  <c:v>105916.87378367301</c:v>
                </c:pt>
                <c:pt idx="142">
                  <c:v>106983.52905841566</c:v>
                </c:pt>
                <c:pt idx="143">
                  <c:v>108055.89093887819</c:v>
                </c:pt>
                <c:pt idx="144">
                  <c:v>109133.98995540119</c:v>
                </c:pt>
                <c:pt idx="145">
                  <c:v>110217.85680166259</c:v>
                </c:pt>
                <c:pt idx="146">
                  <c:v>111307.52233555149</c:v>
                </c:pt>
                <c:pt idx="147">
                  <c:v>112403.0175800467</c:v>
                </c:pt>
                <c:pt idx="148">
                  <c:v>113504.37372409995</c:v>
                </c:pt>
                <c:pt idx="149">
                  <c:v>114611.62212352388</c:v>
                </c:pt>
                <c:pt idx="150">
                  <c:v>115724.79430188473</c:v>
                </c:pt>
                <c:pt idx="151">
                  <c:v>116843.92195139981</c:v>
                </c:pt>
                <c:pt idx="152">
                  <c:v>117969.0369338398</c:v>
                </c:pt>
                <c:pt idx="153">
                  <c:v>119100.17128143585</c:v>
                </c:pt>
                <c:pt idx="154">
                  <c:v>120237.35719779153</c:v>
                </c:pt>
                <c:pt idx="155">
                  <c:v>121380.62705879971</c:v>
                </c:pt>
                <c:pt idx="156">
                  <c:v>122530.01341356429</c:v>
                </c:pt>
                <c:pt idx="157">
                  <c:v>123685.54898532685</c:v>
                </c:pt>
                <c:pt idx="158">
                  <c:v>124847.26667239836</c:v>
                </c:pt>
                <c:pt idx="159">
                  <c:v>126015.19954909569</c:v>
                </c:pt>
                <c:pt idx="160">
                  <c:v>127189.38086668335</c:v>
                </c:pt>
                <c:pt idx="161">
                  <c:v>128369.8440543201</c:v>
                </c:pt>
                <c:pt idx="162">
                  <c:v>129556.62272001071</c:v>
                </c:pt>
                <c:pt idx="163">
                  <c:v>130749.75065156276</c:v>
                </c:pt>
                <c:pt idx="164">
                  <c:v>131949.26181754863</c:v>
                </c:pt>
                <c:pt idx="165">
                  <c:v>133155.19036827251</c:v>
                </c:pt>
                <c:pt idx="166">
                  <c:v>134367.57063674278</c:v>
                </c:pt>
                <c:pt idx="167">
                  <c:v>135586.43713964935</c:v>
                </c:pt>
                <c:pt idx="168">
                  <c:v>136811.82457834648</c:v>
                </c:pt>
                <c:pt idx="169">
                  <c:v>138043.76783984064</c:v>
                </c:pt>
                <c:pt idx="170">
                  <c:v>139282.3019977838</c:v>
                </c:pt>
                <c:pt idx="171">
                  <c:v>140527.46231347194</c:v>
                </c:pt>
                <c:pt idx="172">
                  <c:v>141779.28423684902</c:v>
                </c:pt>
                <c:pt idx="173">
                  <c:v>143037.80340751616</c:v>
                </c:pt>
                <c:pt idx="174">
                  <c:v>144303.05565574637</c:v>
                </c:pt>
                <c:pt idx="175">
                  <c:v>145575.07700350462</c:v>
                </c:pt>
                <c:pt idx="176">
                  <c:v>146853.90366547336</c:v>
                </c:pt>
                <c:pt idx="177">
                  <c:v>148139.57205008366</c:v>
                </c:pt>
                <c:pt idx="178">
                  <c:v>149432.11876055162</c:v>
                </c:pt>
                <c:pt idx="179">
                  <c:v>150731.58059592056</c:v>
                </c:pt>
                <c:pt idx="180">
                  <c:v>153771.42553057155</c:v>
                </c:pt>
                <c:pt idx="181">
                  <c:v>156827.53363562294</c:v>
                </c:pt>
                <c:pt idx="182">
                  <c:v>159899.99191903634</c:v>
                </c:pt>
                <c:pt idx="183">
                  <c:v>162988.88785426601</c:v>
                </c:pt>
                <c:pt idx="184">
                  <c:v>166094.30938274917</c:v>
                </c:pt>
                <c:pt idx="185">
                  <c:v>169216.3449164097</c:v>
                </c:pt>
                <c:pt idx="186">
                  <c:v>172355.0833401753</c:v>
                </c:pt>
                <c:pt idx="187">
                  <c:v>175510.61401450806</c:v>
                </c:pt>
                <c:pt idx="188">
                  <c:v>178683.02677794851</c:v>
                </c:pt>
                <c:pt idx="189">
                  <c:v>181872.41194967338</c:v>
                </c:pt>
                <c:pt idx="190">
                  <c:v>185078.86033206695</c:v>
                </c:pt>
                <c:pt idx="191">
                  <c:v>188302.46321330633</c:v>
                </c:pt>
                <c:pt idx="192">
                  <c:v>191543.31236996033</c:v>
                </c:pt>
                <c:pt idx="193">
                  <c:v>194801.50006960245</c:v>
                </c:pt>
                <c:pt idx="194">
                  <c:v>198077.11907343764</c:v>
                </c:pt>
              </c:numCache>
            </c:numRef>
          </c:yVal>
          <c:smooth val="0"/>
        </c:ser>
        <c:ser>
          <c:idx val="1"/>
          <c:order val="1"/>
          <c:tx>
            <c:v>Extra Mortgage Payments</c:v>
          </c:tx>
          <c:marker>
            <c:symbol val="none"/>
          </c:marker>
          <c:xVal>
            <c:numRef>
              <c:f>[0]!epm_years</c:f>
              <c:numCache>
                <c:formatCode>General</c:formatCode>
                <c:ptCount val="195"/>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8.0833333333333339</c:v>
                </c:pt>
                <c:pt idx="97">
                  <c:v>8.1666666666666661</c:v>
                </c:pt>
                <c:pt idx="98">
                  <c:v>8.25</c:v>
                </c:pt>
                <c:pt idx="99">
                  <c:v>8.3333333333333339</c:v>
                </c:pt>
                <c:pt idx="100">
                  <c:v>8.4166666666666661</c:v>
                </c:pt>
                <c:pt idx="101">
                  <c:v>8.5</c:v>
                </c:pt>
                <c:pt idx="102">
                  <c:v>8.5833333333333339</c:v>
                </c:pt>
                <c:pt idx="103">
                  <c:v>8.6666666666666661</c:v>
                </c:pt>
                <c:pt idx="104">
                  <c:v>8.75</c:v>
                </c:pt>
                <c:pt idx="105">
                  <c:v>8.8333333333333339</c:v>
                </c:pt>
                <c:pt idx="106">
                  <c:v>8.9166666666666661</c:v>
                </c:pt>
                <c:pt idx="107">
                  <c:v>9</c:v>
                </c:pt>
                <c:pt idx="108">
                  <c:v>9.0833333333333339</c:v>
                </c:pt>
                <c:pt idx="109">
                  <c:v>9.1666666666666661</c:v>
                </c:pt>
                <c:pt idx="110">
                  <c:v>9.25</c:v>
                </c:pt>
                <c:pt idx="111">
                  <c:v>9.3333333333333339</c:v>
                </c:pt>
                <c:pt idx="112">
                  <c:v>9.4166666666666661</c:v>
                </c:pt>
                <c:pt idx="113">
                  <c:v>9.5</c:v>
                </c:pt>
                <c:pt idx="114">
                  <c:v>9.5833333333333339</c:v>
                </c:pt>
                <c:pt idx="115">
                  <c:v>9.6666666666666661</c:v>
                </c:pt>
                <c:pt idx="116">
                  <c:v>9.75</c:v>
                </c:pt>
                <c:pt idx="117">
                  <c:v>9.8333333333333339</c:v>
                </c:pt>
                <c:pt idx="118">
                  <c:v>9.9166666666666661</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numCache>
            </c:numRef>
          </c:xVal>
          <c:yVal>
            <c:numRef>
              <c:f>[0]!epm_cash1</c:f>
              <c:numCache>
                <c:formatCode>#,##0.00</c:formatCode>
                <c:ptCount val="195"/>
                <c:pt idx="0">
                  <c:v>1000</c:v>
                </c:pt>
                <c:pt idx="1">
                  <c:v>1005.35</c:v>
                </c:pt>
                <c:pt idx="2">
                  <c:v>1010.7286225</c:v>
                </c:pt>
                <c:pt idx="3">
                  <c:v>1016.136020630375</c:v>
                </c:pt>
                <c:pt idx="4">
                  <c:v>1021.5723483407476</c:v>
                </c:pt>
                <c:pt idx="5">
                  <c:v>1027.0377604043706</c:v>
                </c:pt>
                <c:pt idx="6">
                  <c:v>1032.532412422534</c:v>
                </c:pt>
                <c:pt idx="7">
                  <c:v>1038.0564608289944</c:v>
                </c:pt>
                <c:pt idx="8">
                  <c:v>1043.6100628944296</c:v>
                </c:pt>
                <c:pt idx="9">
                  <c:v>1049.1933767309147</c:v>
                </c:pt>
                <c:pt idx="10">
                  <c:v>1054.8065612964251</c:v>
                </c:pt>
                <c:pt idx="11">
                  <c:v>1060.4497763993611</c:v>
                </c:pt>
                <c:pt idx="12">
                  <c:v>1066.1231827030977</c:v>
                </c:pt>
                <c:pt idx="13">
                  <c:v>1071.8269417305592</c:v>
                </c:pt>
                <c:pt idx="14">
                  <c:v>1077.5612158688177</c:v>
                </c:pt>
                <c:pt idx="15">
                  <c:v>1083.326168373716</c:v>
                </c:pt>
                <c:pt idx="16">
                  <c:v>1089.1219633745154</c:v>
                </c:pt>
                <c:pt idx="17">
                  <c:v>1094.948765878569</c:v>
                </c:pt>
                <c:pt idx="18">
                  <c:v>1100.8067417760194</c:v>
                </c:pt>
                <c:pt idx="19">
                  <c:v>1106.6960578445212</c:v>
                </c:pt>
                <c:pt idx="20">
                  <c:v>1112.6168817539894</c:v>
                </c:pt>
                <c:pt idx="21">
                  <c:v>1118.5693820713732</c:v>
                </c:pt>
                <c:pt idx="22">
                  <c:v>1124.553728265455</c:v>
                </c:pt>
                <c:pt idx="23">
                  <c:v>1130.5700907116752</c:v>
                </c:pt>
                <c:pt idx="24">
                  <c:v>1136.6186406969828</c:v>
                </c:pt>
                <c:pt idx="25">
                  <c:v>1142.6995504247116</c:v>
                </c:pt>
                <c:pt idx="26">
                  <c:v>1148.8129930194837</c:v>
                </c:pt>
                <c:pt idx="27">
                  <c:v>1154.959142532138</c:v>
                </c:pt>
                <c:pt idx="28">
                  <c:v>1161.1381739446849</c:v>
                </c:pt>
                <c:pt idx="29">
                  <c:v>1167.350263175289</c:v>
                </c:pt>
                <c:pt idx="30">
                  <c:v>1173.5955870832768</c:v>
                </c:pt>
                <c:pt idx="31">
                  <c:v>1179.8743234741723</c:v>
                </c:pt>
                <c:pt idx="32">
                  <c:v>1186.1866511047592</c:v>
                </c:pt>
                <c:pt idx="33">
                  <c:v>1192.5327496881696</c:v>
                </c:pt>
                <c:pt idx="34">
                  <c:v>1198.9127998990014</c:v>
                </c:pt>
                <c:pt idx="35">
                  <c:v>1205.3269833784609</c:v>
                </c:pt>
                <c:pt idx="36">
                  <c:v>1211.7754827395356</c:v>
                </c:pt>
                <c:pt idx="37">
                  <c:v>1218.2584815721921</c:v>
                </c:pt>
                <c:pt idx="38">
                  <c:v>1224.7761644486034</c:v>
                </c:pt>
                <c:pt idx="39">
                  <c:v>1231.3287169284033</c:v>
                </c:pt>
                <c:pt idx="40">
                  <c:v>1237.9163255639703</c:v>
                </c:pt>
                <c:pt idx="41">
                  <c:v>1244.5391779057375</c:v>
                </c:pt>
                <c:pt idx="42">
                  <c:v>1251.1974625075331</c:v>
                </c:pt>
                <c:pt idx="43">
                  <c:v>1257.8913689319484</c:v>
                </c:pt>
                <c:pt idx="44">
                  <c:v>1264.6210877557344</c:v>
                </c:pt>
                <c:pt idx="45">
                  <c:v>1271.3868105752276</c:v>
                </c:pt>
                <c:pt idx="46">
                  <c:v>1278.1887300118051</c:v>
                </c:pt>
                <c:pt idx="47">
                  <c:v>1285.0270397173683</c:v>
                </c:pt>
                <c:pt idx="48">
                  <c:v>1291.9019343798564</c:v>
                </c:pt>
                <c:pt idx="49">
                  <c:v>1298.8136097287886</c:v>
                </c:pt>
                <c:pt idx="50">
                  <c:v>1305.7622625408376</c:v>
                </c:pt>
                <c:pt idx="51">
                  <c:v>1312.7480906454311</c:v>
                </c:pt>
                <c:pt idx="52">
                  <c:v>1319.7712929303841</c:v>
                </c:pt>
                <c:pt idx="53">
                  <c:v>1326.8320693475616</c:v>
                </c:pt>
                <c:pt idx="54">
                  <c:v>1333.9306209185711</c:v>
                </c:pt>
                <c:pt idx="55">
                  <c:v>1341.0671497404855</c:v>
                </c:pt>
                <c:pt idx="56">
                  <c:v>1348.2418589915972</c:v>
                </c:pt>
                <c:pt idx="57">
                  <c:v>1355.4549529372023</c:v>
                </c:pt>
                <c:pt idx="58">
                  <c:v>1362.7066369354163</c:v>
                </c:pt>
                <c:pt idx="59">
                  <c:v>1369.9971174430209</c:v>
                </c:pt>
                <c:pt idx="60">
                  <c:v>1377.3266020213412</c:v>
                </c:pt>
                <c:pt idx="61">
                  <c:v>1384.6952993421553</c:v>
                </c:pt>
                <c:pt idx="62">
                  <c:v>1392.1034191936358</c:v>
                </c:pt>
                <c:pt idx="63">
                  <c:v>1399.5511724863218</c:v>
                </c:pt>
                <c:pt idx="64">
                  <c:v>1407.0387712591237</c:v>
                </c:pt>
                <c:pt idx="65">
                  <c:v>1414.5664286853601</c:v>
                </c:pt>
                <c:pt idx="66">
                  <c:v>1422.1343590788267</c:v>
                </c:pt>
                <c:pt idx="67">
                  <c:v>1429.7427778998986</c:v>
                </c:pt>
                <c:pt idx="68">
                  <c:v>1437.3919017616631</c:v>
                </c:pt>
                <c:pt idx="69">
                  <c:v>1445.0819484360879</c:v>
                </c:pt>
                <c:pt idx="70">
                  <c:v>1452.813136860221</c:v>
                </c:pt>
                <c:pt idx="71">
                  <c:v>1460.5856871424232</c:v>
                </c:pt>
                <c:pt idx="72">
                  <c:v>1468.3998205686353</c:v>
                </c:pt>
                <c:pt idx="73">
                  <c:v>1476.2557596086774</c:v>
                </c:pt>
                <c:pt idx="74">
                  <c:v>1484.1537279225838</c:v>
                </c:pt>
                <c:pt idx="75">
                  <c:v>1492.0939503669697</c:v>
                </c:pt>
                <c:pt idx="76">
                  <c:v>1500.076653001433</c:v>
                </c:pt>
                <c:pt idx="77">
                  <c:v>1508.1020630949906</c:v>
                </c:pt>
                <c:pt idx="78">
                  <c:v>1516.1704091325489</c:v>
                </c:pt>
                <c:pt idx="79">
                  <c:v>1524.281920821408</c:v>
                </c:pt>
                <c:pt idx="80">
                  <c:v>1532.4368290978025</c:v>
                </c:pt>
                <c:pt idx="81">
                  <c:v>1540.6353661334758</c:v>
                </c:pt>
                <c:pt idx="82">
                  <c:v>1548.8777653422899</c:v>
                </c:pt>
                <c:pt idx="83">
                  <c:v>1557.1642613868712</c:v>
                </c:pt>
                <c:pt idx="84">
                  <c:v>1565.495090185291</c:v>
                </c:pt>
                <c:pt idx="85">
                  <c:v>1573.8704889177823</c:v>
                </c:pt>
                <c:pt idx="86">
                  <c:v>1582.2906960334924</c:v>
                </c:pt>
                <c:pt idx="87">
                  <c:v>1590.7559512572716</c:v>
                </c:pt>
                <c:pt idx="88">
                  <c:v>1599.2664955964981</c:v>
                </c:pt>
                <c:pt idx="89">
                  <c:v>1607.8225713479394</c:v>
                </c:pt>
                <c:pt idx="90">
                  <c:v>1616.4244221046508</c:v>
                </c:pt>
                <c:pt idx="91">
                  <c:v>1625.0722927629108</c:v>
                </c:pt>
                <c:pt idx="92">
                  <c:v>1633.7664295291925</c:v>
                </c:pt>
                <c:pt idx="93">
                  <c:v>1642.5070799271737</c:v>
                </c:pt>
                <c:pt idx="94">
                  <c:v>1651.2944928047841</c:v>
                </c:pt>
                <c:pt idx="95">
                  <c:v>1660.1289183412898</c:v>
                </c:pt>
                <c:pt idx="96">
                  <c:v>1669.0106080544158</c:v>
                </c:pt>
                <c:pt idx="97">
                  <c:v>1677.939814807507</c:v>
                </c:pt>
                <c:pt idx="98">
                  <c:v>1686.9167928167271</c:v>
                </c:pt>
                <c:pt idx="99">
                  <c:v>1695.9417976582965</c:v>
                </c:pt>
                <c:pt idx="100">
                  <c:v>1705.0150862757685</c:v>
                </c:pt>
                <c:pt idx="101">
                  <c:v>1714.1369169873437</c:v>
                </c:pt>
                <c:pt idx="102">
                  <c:v>1723.3075494932261</c:v>
                </c:pt>
                <c:pt idx="103">
                  <c:v>1732.5272448830149</c:v>
                </c:pt>
                <c:pt idx="104">
                  <c:v>1741.7962656431389</c:v>
                </c:pt>
                <c:pt idx="105">
                  <c:v>1751.1148756643297</c:v>
                </c:pt>
                <c:pt idx="106">
                  <c:v>1760.4833402491338</c:v>
                </c:pt>
                <c:pt idx="107">
                  <c:v>1769.9019261194667</c:v>
                </c:pt>
                <c:pt idx="108">
                  <c:v>1779.3709014242058</c:v>
                </c:pt>
                <c:pt idx="109">
                  <c:v>1788.8905357468254</c:v>
                </c:pt>
                <c:pt idx="110">
                  <c:v>1798.4611001130709</c:v>
                </c:pt>
                <c:pt idx="111">
                  <c:v>1808.0828669986759</c:v>
                </c:pt>
                <c:pt idx="112">
                  <c:v>1817.7561103371188</c:v>
                </c:pt>
                <c:pt idx="113">
                  <c:v>1827.4811055274224</c:v>
                </c:pt>
                <c:pt idx="114">
                  <c:v>1837.258129441994</c:v>
                </c:pt>
                <c:pt idx="115">
                  <c:v>1847.0874604345088</c:v>
                </c:pt>
                <c:pt idx="116">
                  <c:v>1856.9693783478333</c:v>
                </c:pt>
                <c:pt idx="117">
                  <c:v>1866.9041645219943</c:v>
                </c:pt>
                <c:pt idx="118">
                  <c:v>1876.892101802187</c:v>
                </c:pt>
                <c:pt idx="119">
                  <c:v>1886.9334745468286</c:v>
                </c:pt>
                <c:pt idx="120">
                  <c:v>1897.0285686356542</c:v>
                </c:pt>
                <c:pt idx="121">
                  <c:v>1907.177671477855</c:v>
                </c:pt>
                <c:pt idx="122">
                  <c:v>1917.3810720202616</c:v>
                </c:pt>
                <c:pt idx="123">
                  <c:v>4161.0700392183962</c:v>
                </c:pt>
                <c:pt idx="124">
                  <c:v>6416.7627423910399</c:v>
                </c:pt>
                <c:pt idx="125">
                  <c:v>8684.5234015256574</c:v>
                </c:pt>
                <c:pt idx="126">
                  <c:v>10964.416580186646</c:v>
                </c:pt>
                <c:pt idx="127">
                  <c:v>13256.507187353469</c:v>
                </c:pt>
                <c:pt idx="128">
                  <c:v>15560.860479268635</c:v>
                </c:pt>
                <c:pt idx="129">
                  <c:v>17877.54206129555</c:v>
                </c:pt>
                <c:pt idx="130">
                  <c:v>20206.617889786306</c:v>
                </c:pt>
                <c:pt idx="131">
                  <c:v>22548.154273959488</c:v>
                </c:pt>
                <c:pt idx="132">
                  <c:v>24902.217877787996</c:v>
                </c:pt>
                <c:pt idx="133">
                  <c:v>27268.875721896988</c:v>
                </c:pt>
                <c:pt idx="134">
                  <c:v>29648.195185471963</c:v>
                </c:pt>
                <c:pt idx="135">
                  <c:v>32040.244008177062</c:v>
                </c:pt>
                <c:pt idx="136">
                  <c:v>34445.090292083638</c:v>
                </c:pt>
                <c:pt idx="137">
                  <c:v>36862.802503609113</c:v>
                </c:pt>
                <c:pt idx="138">
                  <c:v>39293.449475466245</c:v>
                </c:pt>
                <c:pt idx="139">
                  <c:v>41737.100408622813</c:v>
                </c:pt>
                <c:pt idx="140">
                  <c:v>44193.82487427177</c:v>
                </c:pt>
                <c:pt idx="141">
                  <c:v>46663.692815811948</c:v>
                </c:pt>
                <c:pt idx="142">
                  <c:v>49146.774550839371</c:v>
                </c:pt>
                <c:pt idx="143">
                  <c:v>51643.140773149185</c:v>
                </c:pt>
                <c:pt idx="144">
                  <c:v>54152.862554748361</c:v>
                </c:pt>
                <c:pt idx="145">
                  <c:v>56676.011347879088</c:v>
                </c:pt>
                <c:pt idx="146">
                  <c:v>59212.658987053066</c:v>
                </c:pt>
                <c:pt idx="147">
                  <c:v>61762.877691096626</c:v>
                </c:pt>
                <c:pt idx="148">
                  <c:v>64326.740065206817</c:v>
                </c:pt>
                <c:pt idx="149">
                  <c:v>66904.319103018497</c:v>
                </c:pt>
                <c:pt idx="150">
                  <c:v>69495.68818868247</c:v>
                </c:pt>
                <c:pt idx="151">
                  <c:v>72100.921098954743</c:v>
                </c:pt>
                <c:pt idx="152">
                  <c:v>74720.092005296974</c:v>
                </c:pt>
                <c:pt idx="153">
                  <c:v>77353.275475988135</c:v>
                </c:pt>
                <c:pt idx="154">
                  <c:v>80000.546478247503</c:v>
                </c:pt>
                <c:pt idx="155">
                  <c:v>82661.980380368957</c:v>
                </c:pt>
                <c:pt idx="156">
                  <c:v>85337.652953866753</c:v>
                </c:pt>
                <c:pt idx="157">
                  <c:v>88027.640375632764</c:v>
                </c:pt>
                <c:pt idx="158">
                  <c:v>90732.01923010523</c:v>
                </c:pt>
                <c:pt idx="159">
                  <c:v>93450.866511449116</c:v>
                </c:pt>
                <c:pt idx="160">
                  <c:v>96184.259625748193</c:v>
                </c:pt>
                <c:pt idx="161">
                  <c:v>98932.276393208769</c:v>
                </c:pt>
                <c:pt idx="162">
                  <c:v>101694.99505037526</c:v>
                </c:pt>
                <c:pt idx="163">
                  <c:v>104472.4942523576</c:v>
                </c:pt>
                <c:pt idx="164">
                  <c:v>107264.85307507054</c:v>
                </c:pt>
                <c:pt idx="165">
                  <c:v>110072.151017485</c:v>
                </c:pt>
                <c:pt idx="166">
                  <c:v>112894.46800389136</c:v>
                </c:pt>
                <c:pt idx="167">
                  <c:v>115731.88438617501</c:v>
                </c:pt>
                <c:pt idx="168">
                  <c:v>118584.48094610387</c:v>
                </c:pt>
                <c:pt idx="169">
                  <c:v>121452.33889762835</c:v>
                </c:pt>
                <c:pt idx="170">
                  <c:v>124335.53988919349</c:v>
                </c:pt>
                <c:pt idx="171">
                  <c:v>127234.1660060635</c:v>
                </c:pt>
                <c:pt idx="172">
                  <c:v>130148.29977265876</c:v>
                </c:pt>
                <c:pt idx="173">
                  <c:v>133078.02415490532</c:v>
                </c:pt>
                <c:pt idx="174">
                  <c:v>136023.42256259688</c:v>
                </c:pt>
                <c:pt idx="175">
                  <c:v>138984.57885176959</c:v>
                </c:pt>
                <c:pt idx="176">
                  <c:v>141961.57732708938</c:v>
                </c:pt>
                <c:pt idx="177">
                  <c:v>144954.50274425212</c:v>
                </c:pt>
                <c:pt idx="178">
                  <c:v>147963.44031239671</c:v>
                </c:pt>
                <c:pt idx="179">
                  <c:v>150988.47569653086</c:v>
                </c:pt>
                <c:pt idx="180">
                  <c:v>154029.69501997012</c:v>
                </c:pt>
                <c:pt idx="181">
                  <c:v>157087.18486678979</c:v>
                </c:pt>
                <c:pt idx="182">
                  <c:v>160161.03228428995</c:v>
                </c:pt>
                <c:pt idx="183">
                  <c:v>163251.32478547373</c:v>
                </c:pt>
                <c:pt idx="184">
                  <c:v>166358.15035153885</c:v>
                </c:pt>
                <c:pt idx="185">
                  <c:v>169481.59743438242</c:v>
                </c:pt>
                <c:pt idx="186">
                  <c:v>172621.75495911919</c:v>
                </c:pt>
                <c:pt idx="187">
                  <c:v>175778.71232661331</c:v>
                </c:pt>
                <c:pt idx="188">
                  <c:v>178952.55941602352</c:v>
                </c:pt>
                <c:pt idx="189">
                  <c:v>182143.38658736207</c:v>
                </c:pt>
                <c:pt idx="190">
                  <c:v>185351.28468406727</c:v>
                </c:pt>
                <c:pt idx="191">
                  <c:v>188576.34503558985</c:v>
                </c:pt>
                <c:pt idx="192">
                  <c:v>191818.6594599931</c:v>
                </c:pt>
                <c:pt idx="193">
                  <c:v>195078.32026656688</c:v>
                </c:pt>
                <c:pt idx="194">
                  <c:v>198355.42025845585</c:v>
                </c:pt>
              </c:numCache>
            </c:numRef>
          </c:yVal>
          <c:smooth val="0"/>
        </c:ser>
        <c:dLbls>
          <c:showLegendKey val="0"/>
          <c:showVal val="0"/>
          <c:showCatName val="0"/>
          <c:showSerName val="0"/>
          <c:showPercent val="0"/>
          <c:showBubbleSize val="0"/>
        </c:dLbls>
        <c:axId val="80987840"/>
        <c:axId val="80988416"/>
      </c:scatterChart>
      <c:valAx>
        <c:axId val="80987840"/>
        <c:scaling>
          <c:orientation val="minMax"/>
        </c:scaling>
        <c:delete val="0"/>
        <c:axPos val="b"/>
        <c:title>
          <c:tx>
            <c:rich>
              <a:bodyPr/>
              <a:lstStyle/>
              <a:p>
                <a:pPr>
                  <a:defRPr/>
                </a:pPr>
                <a:r>
                  <a:rPr lang="en-US"/>
                  <a:t>Years</a:t>
                </a:r>
              </a:p>
            </c:rich>
          </c:tx>
          <c:layout>
            <c:manualLayout>
              <c:xMode val="edge"/>
              <c:yMode val="edge"/>
              <c:x val="0.83592108240485818"/>
              <c:y val="0.72881355932203384"/>
            </c:manualLayout>
          </c:layout>
          <c:overlay val="0"/>
        </c:title>
        <c:numFmt formatCode="General" sourceLinked="1"/>
        <c:majorTickMark val="out"/>
        <c:minorTickMark val="none"/>
        <c:tickLblPos val="nextTo"/>
        <c:txPr>
          <a:bodyPr rot="0" vert="horz"/>
          <a:lstStyle/>
          <a:p>
            <a:pPr>
              <a:defRPr/>
            </a:pPr>
            <a:endParaRPr lang="en-US"/>
          </a:p>
        </c:txPr>
        <c:crossAx val="80988416"/>
        <c:crosses val="autoZero"/>
        <c:crossBetween val="midCat"/>
      </c:valAx>
      <c:valAx>
        <c:axId val="80988416"/>
        <c:scaling>
          <c:orientation val="minMax"/>
        </c:scaling>
        <c:delete val="0"/>
        <c:axPos val="l"/>
        <c:title>
          <c:tx>
            <c:rich>
              <a:bodyPr/>
              <a:lstStyle/>
              <a:p>
                <a:pPr>
                  <a:defRPr/>
                </a:pPr>
                <a:r>
                  <a:rPr lang="en-US"/>
                  <a:t>Investment Value (not including home equity)</a:t>
                </a:r>
              </a:p>
            </c:rich>
          </c:tx>
          <c:layout>
            <c:manualLayout>
              <c:xMode val="edge"/>
              <c:yMode val="edge"/>
              <c:x val="1.1086486504043211E-2"/>
              <c:y val="0.13135593220338984"/>
            </c:manualLayout>
          </c:layout>
          <c:overlay val="0"/>
        </c:title>
        <c:numFmt formatCode="#,##0" sourceLinked="0"/>
        <c:majorTickMark val="out"/>
        <c:minorTickMark val="none"/>
        <c:tickLblPos val="nextTo"/>
        <c:txPr>
          <a:bodyPr rot="0" vert="horz"/>
          <a:lstStyle/>
          <a:p>
            <a:pPr>
              <a:defRPr/>
            </a:pPr>
            <a:endParaRPr lang="en-US"/>
          </a:p>
        </c:txPr>
        <c:crossAx val="80987840"/>
        <c:crosses val="autoZero"/>
        <c:crossBetween val="midCat"/>
      </c:valAx>
    </c:plotArea>
    <c:legend>
      <c:legendPos val="r"/>
      <c:layout>
        <c:manualLayout>
          <c:xMode val="edge"/>
          <c:yMode val="edge"/>
          <c:x val="0.25055459499137656"/>
          <c:y val="7.6271186440677971E-2"/>
          <c:w val="0.43237297365768523"/>
          <c:h val="0.1864406779661017"/>
        </c:manualLayout>
      </c:layout>
      <c:overlay val="0"/>
    </c:legend>
    <c:plotVisOnly val="1"/>
    <c:dispBlanksAs val="gap"/>
    <c:showDLblsOverMax val="0"/>
  </c:chart>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7</xdr:row>
      <xdr:rowOff>47625</xdr:rowOff>
    </xdr:from>
    <xdr:to>
      <xdr:col>14</xdr:col>
      <xdr:colOff>704850</xdr:colOff>
      <xdr:row>19</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3"/>
  <sheetViews>
    <sheetView showGridLines="0" tabSelected="1" workbookViewId="0">
      <selection activeCell="M24" sqref="M24"/>
    </sheetView>
  </sheetViews>
  <sheetFormatPr defaultColWidth="9.140625" defaultRowHeight="12.75" x14ac:dyDescent="0.2"/>
  <cols>
    <col min="1" max="1" width="7" style="2" customWidth="1"/>
    <col min="2" max="2" width="10.42578125" style="2" customWidth="1"/>
    <col min="3" max="3" width="10.140625" style="2" customWidth="1"/>
    <col min="4" max="5" width="13.140625" style="2" customWidth="1"/>
    <col min="6" max="6" width="11.42578125" style="2" customWidth="1"/>
    <col min="7" max="7" width="10.5703125" style="2" customWidth="1"/>
    <col min="8" max="8" width="9.28515625" style="2" customWidth="1"/>
    <col min="9" max="9" width="4" style="2" customWidth="1"/>
    <col min="10" max="10" width="10.7109375" style="2" customWidth="1"/>
    <col min="11" max="11" width="10.28515625" style="2" customWidth="1"/>
    <col min="12" max="12" width="11.5703125" style="2" customWidth="1"/>
    <col min="13" max="13" width="12" style="2" customWidth="1"/>
    <col min="14" max="14" width="9.28515625" style="2" customWidth="1"/>
    <col min="15" max="15" width="11.28515625" style="2" customWidth="1"/>
    <col min="16" max="16384" width="9.140625" style="2"/>
  </cols>
  <sheetData>
    <row r="1" spans="1:15" ht="30" customHeight="1" x14ac:dyDescent="0.2">
      <c r="A1" s="49" t="s">
        <v>34</v>
      </c>
      <c r="B1" s="50"/>
      <c r="C1" s="50"/>
      <c r="D1" s="50"/>
      <c r="E1" s="50"/>
      <c r="F1" s="50"/>
      <c r="G1" s="41"/>
      <c r="H1" s="41"/>
      <c r="I1" s="42"/>
      <c r="J1" s="42"/>
      <c r="K1" s="42"/>
      <c r="L1" s="42"/>
      <c r="M1" s="42"/>
      <c r="N1" s="42"/>
      <c r="O1" s="42"/>
    </row>
    <row r="2" spans="1:15" x14ac:dyDescent="0.2">
      <c r="A2" s="36"/>
      <c r="O2" s="9"/>
    </row>
    <row r="3" spans="1:15" x14ac:dyDescent="0.2">
      <c r="A3" s="10"/>
      <c r="B3" s="10"/>
      <c r="C3" s="10"/>
      <c r="D3" s="10"/>
      <c r="E3" s="10"/>
    </row>
    <row r="4" spans="1:15" ht="15" x14ac:dyDescent="0.25">
      <c r="A4" s="10"/>
      <c r="B4" s="43" t="s">
        <v>0</v>
      </c>
      <c r="C4" s="44"/>
      <c r="D4" s="45"/>
      <c r="E4" s="10"/>
      <c r="J4" s="51" t="s">
        <v>1</v>
      </c>
      <c r="K4" s="52"/>
      <c r="L4" s="52"/>
    </row>
    <row r="5" spans="1:15" ht="14.25" x14ac:dyDescent="0.2">
      <c r="A5" s="10"/>
      <c r="B5" s="10"/>
      <c r="C5" s="11" t="s">
        <v>26</v>
      </c>
      <c r="D5" s="40">
        <v>200000</v>
      </c>
      <c r="E5" s="10"/>
      <c r="J5" s="10"/>
      <c r="K5" s="10"/>
      <c r="L5" s="10"/>
    </row>
    <row r="6" spans="1:15" ht="14.25" x14ac:dyDescent="0.2">
      <c r="A6" s="13"/>
      <c r="B6" s="10"/>
      <c r="C6" s="11" t="s">
        <v>27</v>
      </c>
      <c r="D6" s="14">
        <v>6.4199999999999993E-2</v>
      </c>
      <c r="E6" s="10"/>
      <c r="J6" s="10"/>
      <c r="K6" s="11" t="s">
        <v>27</v>
      </c>
      <c r="L6" s="14">
        <v>6.4199999999999993E-2</v>
      </c>
      <c r="O6" s="3"/>
    </row>
    <row r="7" spans="1:15" ht="14.25" x14ac:dyDescent="0.2">
      <c r="A7" s="10"/>
      <c r="B7" s="10"/>
      <c r="C7" s="11" t="s">
        <v>28</v>
      </c>
      <c r="D7" s="15">
        <v>15</v>
      </c>
      <c r="E7" s="10"/>
      <c r="J7" s="10"/>
      <c r="K7" s="10"/>
      <c r="L7" s="10"/>
      <c r="O7" s="3"/>
    </row>
    <row r="8" spans="1:15" ht="14.25" x14ac:dyDescent="0.2">
      <c r="A8" s="10"/>
      <c r="B8" s="10"/>
      <c r="C8" s="11" t="s">
        <v>29</v>
      </c>
      <c r="D8" s="12">
        <v>500</v>
      </c>
      <c r="E8" s="10"/>
      <c r="J8" s="10"/>
      <c r="K8" s="10"/>
      <c r="L8" s="10"/>
      <c r="O8" s="3"/>
    </row>
    <row r="9" spans="1:15" x14ac:dyDescent="0.2">
      <c r="A9" s="10"/>
      <c r="B9" s="10"/>
      <c r="C9" s="10"/>
      <c r="D9" s="16"/>
      <c r="E9" s="16"/>
      <c r="F9" s="4"/>
      <c r="J9" s="10"/>
      <c r="K9" s="34" t="s">
        <v>32</v>
      </c>
      <c r="L9" s="28">
        <f>E13+15</f>
        <v>195.00000000000125</v>
      </c>
      <c r="O9" s="3"/>
    </row>
    <row r="10" spans="1:15" x14ac:dyDescent="0.2">
      <c r="A10" s="10"/>
      <c r="B10" s="10"/>
      <c r="C10" s="10"/>
      <c r="D10" s="16"/>
      <c r="E10" s="17"/>
      <c r="J10" s="10"/>
      <c r="K10" s="27"/>
      <c r="L10" s="29"/>
      <c r="O10" s="3"/>
    </row>
    <row r="11" spans="1:15" ht="30" x14ac:dyDescent="0.25">
      <c r="A11" s="10"/>
      <c r="B11" s="46" t="s">
        <v>2</v>
      </c>
      <c r="C11" s="47"/>
      <c r="D11" s="48" t="s">
        <v>3</v>
      </c>
      <c r="E11" s="48" t="s">
        <v>4</v>
      </c>
      <c r="J11" s="10"/>
      <c r="K11" s="34" t="s">
        <v>5</v>
      </c>
      <c r="L11" s="10">
        <f>L9/12</f>
        <v>16.250000000000103</v>
      </c>
      <c r="O11" s="3"/>
    </row>
    <row r="12" spans="1:15" ht="14.25" x14ac:dyDescent="0.2">
      <c r="A12" s="10"/>
      <c r="B12" s="10"/>
      <c r="C12" s="18" t="s">
        <v>6</v>
      </c>
      <c r="D12" s="37">
        <f>-PMT(D6/12,D7*12,D5)+D8</f>
        <v>2233.4309784628258</v>
      </c>
      <c r="E12" s="37">
        <f>-PMT(D6/12,D7*12,D5)</f>
        <v>1733.430978462826</v>
      </c>
      <c r="J12" s="10"/>
      <c r="K12" s="10"/>
      <c r="L12" s="10"/>
      <c r="O12" s="3"/>
    </row>
    <row r="13" spans="1:15" ht="14.25" x14ac:dyDescent="0.2">
      <c r="A13" s="10"/>
      <c r="B13" s="10"/>
      <c r="C13" s="18" t="s">
        <v>7</v>
      </c>
      <c r="D13" s="38">
        <f>ROUNDUP(NPER(D6/12,D12,-D5),0)</f>
        <v>123</v>
      </c>
      <c r="E13" s="39">
        <f>NPER(D6/12,E12,-D5)</f>
        <v>180.00000000000125</v>
      </c>
      <c r="J13" s="10"/>
      <c r="L13" s="30" t="s">
        <v>8</v>
      </c>
      <c r="M13" s="30" t="s">
        <v>9</v>
      </c>
    </row>
    <row r="14" spans="1:15" ht="14.25" x14ac:dyDescent="0.2">
      <c r="A14" s="10"/>
      <c r="B14" s="10"/>
      <c r="C14" s="19" t="s">
        <v>10</v>
      </c>
      <c r="D14" s="37">
        <f ca="1">SUM(OFFSET(B21,2,0,D13,1))</f>
        <v>272984.1561237899</v>
      </c>
      <c r="E14" s="37">
        <f>E13*E12</f>
        <v>312017.57612331084</v>
      </c>
      <c r="K14" s="31" t="s">
        <v>11</v>
      </c>
      <c r="L14" s="32">
        <f ca="1">SUM(OFFSET(E21,2,0,L9,1))</f>
        <v>200000.00000000006</v>
      </c>
      <c r="M14" s="32">
        <f>-CUMPRINC($D$6/12,$D$7*12,$D$5,1,MIN($L$9,D7*12),0)</f>
        <v>200000</v>
      </c>
    </row>
    <row r="15" spans="1:15" ht="14.25" x14ac:dyDescent="0.2">
      <c r="A15" s="10"/>
      <c r="B15" s="10"/>
      <c r="C15" s="19" t="s">
        <v>12</v>
      </c>
      <c r="D15" s="37">
        <f ca="1">SUM(OFFSET(C21,2,0,D13,1))</f>
        <v>72984.156123789755</v>
      </c>
      <c r="E15" s="37">
        <f>-CUMIPMT(D6/12,D7*12,D5,1,D7*12,0)</f>
        <v>112017.57612330868</v>
      </c>
      <c r="K15" s="31" t="s">
        <v>13</v>
      </c>
      <c r="L15" s="33">
        <f>IF($L$9&gt;=$D$13,FV($L$6/12,($L$9-$D$13),-$D$12),0)</f>
        <v>195539.93823634216</v>
      </c>
      <c r="M15" s="33">
        <f>IF(L9&gt;D7*12,FV(L6/12,L9-D7*12,-D12,-FV(L6/12,D7*12,-D8)),FV(L6/12,L9,-D8))</f>
        <v>198077.11907343907</v>
      </c>
    </row>
    <row r="16" spans="1:15" x14ac:dyDescent="0.2">
      <c r="A16" s="10"/>
      <c r="B16" s="10"/>
      <c r="C16" s="20"/>
      <c r="D16" s="21"/>
      <c r="E16" s="21"/>
      <c r="H16" s="5"/>
      <c r="J16" s="10"/>
      <c r="K16" s="10"/>
      <c r="L16" s="10"/>
    </row>
    <row r="17" spans="1:15" ht="15" x14ac:dyDescent="0.25">
      <c r="A17" s="10"/>
      <c r="B17" s="22"/>
      <c r="C17" s="23" t="s">
        <v>14</v>
      </c>
      <c r="D17" s="24">
        <f>(D13)/12</f>
        <v>10.25</v>
      </c>
      <c r="E17" s="25"/>
      <c r="J17" s="10"/>
      <c r="K17" s="10"/>
      <c r="L17" s="10"/>
    </row>
    <row r="18" spans="1:15" ht="15" x14ac:dyDescent="0.25">
      <c r="A18" s="10"/>
      <c r="B18" s="10"/>
      <c r="C18" s="23" t="s">
        <v>15</v>
      </c>
      <c r="D18" s="26">
        <f ca="1">E15-D15</f>
        <v>39033.419999518926</v>
      </c>
      <c r="E18" s="21"/>
      <c r="J18" s="10"/>
      <c r="K18" s="10"/>
      <c r="L18" s="10"/>
    </row>
    <row r="19" spans="1:15" x14ac:dyDescent="0.2">
      <c r="D19" s="5"/>
    </row>
    <row r="20" spans="1:15" x14ac:dyDescent="0.2">
      <c r="D20" s="5"/>
      <c r="H20" s="35" t="s">
        <v>33</v>
      </c>
    </row>
    <row r="21" spans="1:15" ht="26.25" thickBot="1" x14ac:dyDescent="0.25">
      <c r="A21" s="53" t="s">
        <v>16</v>
      </c>
      <c r="B21" s="54" t="s">
        <v>17</v>
      </c>
      <c r="C21" s="54" t="s">
        <v>18</v>
      </c>
      <c r="D21" s="55" t="s">
        <v>19</v>
      </c>
      <c r="E21" s="54" t="s">
        <v>20</v>
      </c>
      <c r="F21" s="55" t="s">
        <v>21</v>
      </c>
      <c r="G21" s="55" t="s">
        <v>22</v>
      </c>
      <c r="H21" s="55" t="s">
        <v>23</v>
      </c>
      <c r="I21" s="6"/>
      <c r="J21" s="58" t="s">
        <v>30</v>
      </c>
      <c r="K21" s="58" t="s">
        <v>24</v>
      </c>
      <c r="L21" s="58" t="s">
        <v>25</v>
      </c>
      <c r="M21" s="58" t="s">
        <v>31</v>
      </c>
      <c r="N21" s="58" t="s">
        <v>24</v>
      </c>
      <c r="O21" s="58" t="s">
        <v>25</v>
      </c>
    </row>
    <row r="22" spans="1:15" x14ac:dyDescent="0.2">
      <c r="A22" s="56"/>
      <c r="B22" s="56"/>
      <c r="C22" s="56"/>
      <c r="D22" s="56"/>
      <c r="E22" s="56"/>
      <c r="F22" s="56"/>
      <c r="G22" s="57">
        <f>D5</f>
        <v>200000</v>
      </c>
      <c r="H22" s="56"/>
      <c r="I22" s="6"/>
      <c r="J22" s="56"/>
      <c r="K22" s="56"/>
      <c r="L22" s="57"/>
      <c r="M22" s="56"/>
      <c r="N22" s="56"/>
      <c r="O22" s="57">
        <f>L5</f>
        <v>0</v>
      </c>
    </row>
    <row r="23" spans="1:15" x14ac:dyDescent="0.2">
      <c r="A23" s="4">
        <v>1</v>
      </c>
      <c r="B23" s="7">
        <f t="shared" ref="B23:B86" si="0">IF(A23&lt;$D$13,$D$12,IF(A23&gt;$D$13,"",(1+$D$6/12)*G22))</f>
        <v>2233.4309784628258</v>
      </c>
      <c r="C23" s="6">
        <f t="shared" ref="C23:C86" si="1">IF(A23&gt;$D$13,"",$D$6/12*G22)</f>
        <v>1070</v>
      </c>
      <c r="D23" s="6">
        <f>IF($A23&gt;$D$13,"",SUM(C$23:C23))</f>
        <v>1070</v>
      </c>
      <c r="E23" s="6">
        <f t="shared" ref="E23:E86" si="2">IF($A23&gt;$D$13,"",B23-C23)</f>
        <v>1163.4309784628258</v>
      </c>
      <c r="F23" s="6">
        <f>IF($A23&gt;$D$13,"",SUM(E$23:E23))</f>
        <v>1163.4309784628258</v>
      </c>
      <c r="G23" s="6">
        <f t="shared" ref="G23:G86" si="3">IF(A23&gt;$D$13,"",G22-E23)</f>
        <v>198836.56902153717</v>
      </c>
      <c r="H23" s="6">
        <f t="shared" ref="H23:H86" si="4">IF(A23&gt;12*$D$7,"",-IPMT($D$6/12,A23,$D$7*12,$D$5)-IF(A23&gt;$D$13,0,C23))</f>
        <v>0</v>
      </c>
      <c r="I23" s="6"/>
      <c r="J23" s="7">
        <f t="shared" ref="J23:J86" si="5">IF(A23&gt;$D$7*12,$D$12,$D$8)</f>
        <v>500</v>
      </c>
      <c r="K23" s="7">
        <f t="shared" ref="K23:K86" si="6">$L$6/12*L22</f>
        <v>0</v>
      </c>
      <c r="L23" s="7">
        <f t="shared" ref="L23:L86" si="7">K23+J23+L22</f>
        <v>500</v>
      </c>
      <c r="M23" s="7">
        <v>1000</v>
      </c>
      <c r="N23" s="7">
        <f t="shared" ref="N23:N86" si="8">$L$6/12*O22</f>
        <v>0</v>
      </c>
      <c r="O23" s="7">
        <f t="shared" ref="O23:O86" si="9">N23+M23+O22</f>
        <v>1000</v>
      </c>
    </row>
    <row r="24" spans="1:15" x14ac:dyDescent="0.2">
      <c r="A24" s="4">
        <v>2</v>
      </c>
      <c r="B24" s="7">
        <f t="shared" si="0"/>
        <v>2233.4309784628258</v>
      </c>
      <c r="C24" s="6">
        <f t="shared" si="1"/>
        <v>1063.7756442652237</v>
      </c>
      <c r="D24" s="6">
        <f>IF($A24&gt;$D$13,"",SUM(C$23:C24))</f>
        <v>2133.7756442652235</v>
      </c>
      <c r="E24" s="6">
        <f t="shared" si="2"/>
        <v>1169.6553341976021</v>
      </c>
      <c r="F24" s="6">
        <f>IF($A24&gt;$D$13,"",SUM(E$23:E24))</f>
        <v>2333.0863126604281</v>
      </c>
      <c r="G24" s="6">
        <f t="shared" si="3"/>
        <v>197666.91368733958</v>
      </c>
      <c r="H24" s="6">
        <f t="shared" si="4"/>
        <v>2.6749999999997272</v>
      </c>
      <c r="I24" s="6"/>
      <c r="J24" s="7">
        <f t="shared" si="5"/>
        <v>500</v>
      </c>
      <c r="K24" s="7">
        <f t="shared" si="6"/>
        <v>2.6749999999999998</v>
      </c>
      <c r="L24" s="7">
        <f t="shared" si="7"/>
        <v>1002.675</v>
      </c>
      <c r="M24" s="7">
        <f t="shared" ref="M23:M86" si="10">IF(A24&lt;=$D$13,0,$D$12)</f>
        <v>0</v>
      </c>
      <c r="N24" s="7">
        <f t="shared" si="8"/>
        <v>5.35</v>
      </c>
      <c r="O24" s="7">
        <f t="shared" si="9"/>
        <v>1005.35</v>
      </c>
    </row>
    <row r="25" spans="1:15" x14ac:dyDescent="0.2">
      <c r="A25" s="4">
        <v>3</v>
      </c>
      <c r="B25" s="7">
        <f t="shared" si="0"/>
        <v>2233.4309784628258</v>
      </c>
      <c r="C25" s="6">
        <f t="shared" si="1"/>
        <v>1057.5179882272666</v>
      </c>
      <c r="D25" s="6">
        <f>IF($A25&gt;$D$13,"",SUM(C$23:C25))</f>
        <v>3191.2936324924904</v>
      </c>
      <c r="E25" s="6">
        <f t="shared" si="2"/>
        <v>1175.9129902355592</v>
      </c>
      <c r="F25" s="6">
        <f>IF($A25&gt;$D$13,"",SUM(E$23:E25))</f>
        <v>3508.9993028959871</v>
      </c>
      <c r="G25" s="6">
        <f t="shared" si="3"/>
        <v>196491.00069710403</v>
      </c>
      <c r="H25" s="6">
        <f t="shared" si="4"/>
        <v>5.3643112499996732</v>
      </c>
      <c r="I25" s="6"/>
      <c r="J25" s="7">
        <f t="shared" si="5"/>
        <v>500</v>
      </c>
      <c r="K25" s="7">
        <f t="shared" si="6"/>
        <v>5.3643112499999992</v>
      </c>
      <c r="L25" s="7">
        <f t="shared" si="7"/>
        <v>1508.0393112500001</v>
      </c>
      <c r="M25" s="7">
        <f t="shared" si="10"/>
        <v>0</v>
      </c>
      <c r="N25" s="7">
        <f t="shared" si="8"/>
        <v>5.3786224999999996</v>
      </c>
      <c r="O25" s="7">
        <f t="shared" si="9"/>
        <v>1010.7286225</v>
      </c>
    </row>
    <row r="26" spans="1:15" x14ac:dyDescent="0.2">
      <c r="A26" s="4">
        <v>4</v>
      </c>
      <c r="B26" s="7">
        <f t="shared" si="0"/>
        <v>2233.4309784628258</v>
      </c>
      <c r="C26" s="6">
        <f t="shared" si="1"/>
        <v>1051.2268537295065</v>
      </c>
      <c r="D26" s="6">
        <f>IF($A26&gt;$D$13,"",SUM(C$23:C26))</f>
        <v>4242.5204862219971</v>
      </c>
      <c r="E26" s="6">
        <f t="shared" si="2"/>
        <v>1182.2041247333193</v>
      </c>
      <c r="F26" s="6">
        <f>IF($A26&gt;$D$13,"",SUM(E$23:E26))</f>
        <v>4691.2034276293061</v>
      </c>
      <c r="G26" s="6">
        <f t="shared" si="3"/>
        <v>195308.79657237072</v>
      </c>
      <c r="H26" s="6">
        <f t="shared" si="4"/>
        <v>8.0680103151869389</v>
      </c>
      <c r="I26" s="6"/>
      <c r="J26" s="7">
        <f t="shared" si="5"/>
        <v>500</v>
      </c>
      <c r="K26" s="7">
        <f t="shared" si="6"/>
        <v>8.0680103151875002</v>
      </c>
      <c r="L26" s="7">
        <f t="shared" si="7"/>
        <v>2016.1073215651877</v>
      </c>
      <c r="M26" s="7">
        <f t="shared" si="10"/>
        <v>0</v>
      </c>
      <c r="N26" s="7">
        <f t="shared" si="8"/>
        <v>5.4073981303750003</v>
      </c>
      <c r="O26" s="7">
        <f t="shared" si="9"/>
        <v>1016.136020630375</v>
      </c>
    </row>
    <row r="27" spans="1:15" x14ac:dyDescent="0.2">
      <c r="A27" s="4">
        <v>5</v>
      </c>
      <c r="B27" s="7">
        <f t="shared" si="0"/>
        <v>2233.4309784628258</v>
      </c>
      <c r="C27" s="6">
        <f t="shared" si="1"/>
        <v>1044.9020616621833</v>
      </c>
      <c r="D27" s="6">
        <f>IF($A27&gt;$D$13,"",SUM(C$23:C27))</f>
        <v>5287.4225478841799</v>
      </c>
      <c r="E27" s="6">
        <f t="shared" si="2"/>
        <v>1188.5289168006425</v>
      </c>
      <c r="F27" s="6">
        <f>IF($A27&gt;$D$13,"",SUM(E$23:E27))</f>
        <v>5879.7323444299491</v>
      </c>
      <c r="G27" s="6">
        <f t="shared" si="3"/>
        <v>194120.26765557006</v>
      </c>
      <c r="H27" s="6">
        <f t="shared" si="4"/>
        <v>10.786174170373215</v>
      </c>
      <c r="I27" s="6"/>
      <c r="J27" s="7">
        <f t="shared" si="5"/>
        <v>500</v>
      </c>
      <c r="K27" s="7">
        <f t="shared" si="6"/>
        <v>10.786174170373753</v>
      </c>
      <c r="L27" s="7">
        <f t="shared" si="7"/>
        <v>2526.8934957355614</v>
      </c>
      <c r="M27" s="7">
        <f t="shared" si="10"/>
        <v>0</v>
      </c>
      <c r="N27" s="7">
        <f t="shared" si="8"/>
        <v>5.4363277103725061</v>
      </c>
      <c r="O27" s="7">
        <f t="shared" si="9"/>
        <v>1021.5723483407476</v>
      </c>
    </row>
    <row r="28" spans="1:15" x14ac:dyDescent="0.2">
      <c r="A28" s="4">
        <v>6</v>
      </c>
      <c r="B28" s="7">
        <f t="shared" si="0"/>
        <v>2233.4309784628258</v>
      </c>
      <c r="C28" s="6">
        <f t="shared" si="1"/>
        <v>1038.5434319572998</v>
      </c>
      <c r="D28" s="6">
        <f>IF($A28&gt;$D$13,"",SUM(C$23:C28))</f>
        <v>6325.9659798414796</v>
      </c>
      <c r="E28" s="6">
        <f t="shared" si="2"/>
        <v>1194.887546505526</v>
      </c>
      <c r="F28" s="6">
        <f>IF($A28&gt;$D$13,"",SUM(E$23:E28))</f>
        <v>7074.6198909354753</v>
      </c>
      <c r="G28" s="6">
        <f t="shared" si="3"/>
        <v>192925.38010906454</v>
      </c>
      <c r="H28" s="6">
        <f t="shared" si="4"/>
        <v>13.518880202184846</v>
      </c>
      <c r="I28" s="6"/>
      <c r="J28" s="7">
        <f t="shared" si="5"/>
        <v>500</v>
      </c>
      <c r="K28" s="7">
        <f t="shared" si="6"/>
        <v>13.518880202185253</v>
      </c>
      <c r="L28" s="7">
        <f t="shared" si="7"/>
        <v>3040.4123759377467</v>
      </c>
      <c r="M28" s="7">
        <f t="shared" si="10"/>
        <v>0</v>
      </c>
      <c r="N28" s="7">
        <f t="shared" si="8"/>
        <v>5.465412063622999</v>
      </c>
      <c r="O28" s="7">
        <f t="shared" si="9"/>
        <v>1027.0377604043706</v>
      </c>
    </row>
    <row r="29" spans="1:15" x14ac:dyDescent="0.2">
      <c r="A29" s="4">
        <v>7</v>
      </c>
      <c r="B29" s="7">
        <f t="shared" si="0"/>
        <v>2233.4309784628258</v>
      </c>
      <c r="C29" s="6">
        <f t="shared" si="1"/>
        <v>1032.1507835834952</v>
      </c>
      <c r="D29" s="6">
        <f>IF($A29&gt;$D$13,"",SUM(C$23:C29))</f>
        <v>7358.116763424975</v>
      </c>
      <c r="E29" s="6">
        <f t="shared" si="2"/>
        <v>1201.2801948793306</v>
      </c>
      <c r="F29" s="6">
        <f>IF($A29&gt;$D$13,"",SUM(E$23:E29))</f>
        <v>8275.9000858148065</v>
      </c>
      <c r="G29" s="6">
        <f t="shared" si="3"/>
        <v>191724.09991418521</v>
      </c>
      <c r="H29" s="6">
        <f t="shared" si="4"/>
        <v>16.266206211266535</v>
      </c>
      <c r="I29" s="6"/>
      <c r="J29" s="7">
        <f t="shared" si="5"/>
        <v>500</v>
      </c>
      <c r="K29" s="7">
        <f t="shared" si="6"/>
        <v>16.266206211266944</v>
      </c>
      <c r="L29" s="7">
        <f t="shared" si="7"/>
        <v>3556.6785821490139</v>
      </c>
      <c r="M29" s="7">
        <f t="shared" si="10"/>
        <v>0</v>
      </c>
      <c r="N29" s="7">
        <f t="shared" si="8"/>
        <v>5.4946520181633822</v>
      </c>
      <c r="O29" s="7">
        <f t="shared" si="9"/>
        <v>1032.532412422534</v>
      </c>
    </row>
    <row r="30" spans="1:15" x14ac:dyDescent="0.2">
      <c r="A30" s="4">
        <v>8</v>
      </c>
      <c r="B30" s="7">
        <f t="shared" si="0"/>
        <v>2233.4309784628258</v>
      </c>
      <c r="C30" s="6">
        <f t="shared" si="1"/>
        <v>1025.7239345408909</v>
      </c>
      <c r="D30" s="6">
        <f>IF($A30&gt;$D$13,"",SUM(C$23:C30))</f>
        <v>8383.8406979658666</v>
      </c>
      <c r="E30" s="6">
        <f t="shared" si="2"/>
        <v>1207.7070439219349</v>
      </c>
      <c r="F30" s="6">
        <f>IF($A30&gt;$D$13,"",SUM(E$23:E30))</f>
        <v>9483.6071297367416</v>
      </c>
      <c r="G30" s="6">
        <f t="shared" si="3"/>
        <v>190516.39287026328</v>
      </c>
      <c r="H30" s="6">
        <f t="shared" si="4"/>
        <v>19.028230414496647</v>
      </c>
      <c r="I30" s="6"/>
      <c r="J30" s="7">
        <f t="shared" si="5"/>
        <v>500</v>
      </c>
      <c r="K30" s="7">
        <f t="shared" si="6"/>
        <v>19.028230414497223</v>
      </c>
      <c r="L30" s="7">
        <f t="shared" si="7"/>
        <v>4075.706812563511</v>
      </c>
      <c r="M30" s="7">
        <f t="shared" si="10"/>
        <v>0</v>
      </c>
      <c r="N30" s="7">
        <f t="shared" si="8"/>
        <v>5.5240484064605564</v>
      </c>
      <c r="O30" s="7">
        <f t="shared" si="9"/>
        <v>1038.0564608289944</v>
      </c>
    </row>
    <row r="31" spans="1:15" x14ac:dyDescent="0.2">
      <c r="A31" s="4">
        <v>9</v>
      </c>
      <c r="B31" s="7">
        <f t="shared" si="0"/>
        <v>2233.4309784628258</v>
      </c>
      <c r="C31" s="6">
        <f t="shared" si="1"/>
        <v>1019.2627018559085</v>
      </c>
      <c r="D31" s="6">
        <f>IF($A31&gt;$D$13,"",SUM(C$23:C31))</f>
        <v>9403.1033998217754</v>
      </c>
      <c r="E31" s="6">
        <f t="shared" si="2"/>
        <v>1214.1682766069173</v>
      </c>
      <c r="F31" s="6">
        <f>IF($A31&gt;$D$13,"",SUM(E$23:E31))</f>
        <v>10697.775406343659</v>
      </c>
      <c r="G31" s="6">
        <f t="shared" si="3"/>
        <v>189302.22459365637</v>
      </c>
      <c r="H31" s="6">
        <f t="shared" si="4"/>
        <v>21.805031447214333</v>
      </c>
      <c r="I31" s="6"/>
      <c r="J31" s="7">
        <f t="shared" si="5"/>
        <v>500</v>
      </c>
      <c r="K31" s="7">
        <f t="shared" si="6"/>
        <v>21.805031447214784</v>
      </c>
      <c r="L31" s="7">
        <f t="shared" si="7"/>
        <v>4597.5118440107253</v>
      </c>
      <c r="M31" s="7">
        <f t="shared" si="10"/>
        <v>0</v>
      </c>
      <c r="N31" s="7">
        <f t="shared" si="8"/>
        <v>5.5536020654351201</v>
      </c>
      <c r="O31" s="7">
        <f t="shared" si="9"/>
        <v>1043.6100628944296</v>
      </c>
    </row>
    <row r="32" spans="1:15" x14ac:dyDescent="0.2">
      <c r="A32" s="4">
        <v>10</v>
      </c>
      <c r="B32" s="7">
        <f t="shared" si="0"/>
        <v>2233.4309784628258</v>
      </c>
      <c r="C32" s="6">
        <f t="shared" si="1"/>
        <v>1012.7669015760615</v>
      </c>
      <c r="D32" s="6">
        <f>IF($A32&gt;$D$13,"",SUM(C$23:C32))</f>
        <v>10415.870301397837</v>
      </c>
      <c r="E32" s="6">
        <f t="shared" si="2"/>
        <v>1220.6640768867642</v>
      </c>
      <c r="F32" s="6">
        <f>IF($A32&gt;$D$13,"",SUM(E$23:E32))</f>
        <v>11918.439483230422</v>
      </c>
      <c r="G32" s="6">
        <f t="shared" si="3"/>
        <v>188081.56051676962</v>
      </c>
      <c r="H32" s="6">
        <f t="shared" si="4"/>
        <v>24.596688365456771</v>
      </c>
      <c r="I32" s="6"/>
      <c r="J32" s="7">
        <f t="shared" si="5"/>
        <v>500</v>
      </c>
      <c r="K32" s="7">
        <f t="shared" si="6"/>
        <v>24.596688365457378</v>
      </c>
      <c r="L32" s="7">
        <f t="shared" si="7"/>
        <v>5122.1085323761827</v>
      </c>
      <c r="M32" s="7">
        <f t="shared" si="10"/>
        <v>0</v>
      </c>
      <c r="N32" s="7">
        <f t="shared" si="8"/>
        <v>5.583313836485198</v>
      </c>
      <c r="O32" s="7">
        <f t="shared" si="9"/>
        <v>1049.1933767309147</v>
      </c>
    </row>
    <row r="33" spans="1:15" x14ac:dyDescent="0.2">
      <c r="A33" s="4">
        <v>11</v>
      </c>
      <c r="B33" s="7">
        <f t="shared" si="0"/>
        <v>2233.4309784628258</v>
      </c>
      <c r="C33" s="6">
        <f t="shared" si="1"/>
        <v>1006.2363487647174</v>
      </c>
      <c r="D33" s="6">
        <f>IF($A33&gt;$D$13,"",SUM(C$23:C33))</f>
        <v>11422.106650162556</v>
      </c>
      <c r="E33" s="6">
        <f t="shared" si="2"/>
        <v>1227.1946296981084</v>
      </c>
      <c r="F33" s="6">
        <f>IF($A33&gt;$D$13,"",SUM(E$23:E33))</f>
        <v>13145.63411292853</v>
      </c>
      <c r="G33" s="6">
        <f t="shared" si="3"/>
        <v>186854.3658870715</v>
      </c>
      <c r="H33" s="6">
        <f t="shared" si="4"/>
        <v>27.403280648211876</v>
      </c>
      <c r="I33" s="6"/>
      <c r="J33" s="7">
        <f t="shared" si="5"/>
        <v>500</v>
      </c>
      <c r="K33" s="7">
        <f t="shared" si="6"/>
        <v>27.403280648212576</v>
      </c>
      <c r="L33" s="7">
        <f t="shared" si="7"/>
        <v>5649.5118130243955</v>
      </c>
      <c r="M33" s="7">
        <f t="shared" si="10"/>
        <v>0</v>
      </c>
      <c r="N33" s="7">
        <f t="shared" si="8"/>
        <v>5.6131845655103936</v>
      </c>
      <c r="O33" s="7">
        <f t="shared" si="9"/>
        <v>1054.8065612964251</v>
      </c>
    </row>
    <row r="34" spans="1:15" x14ac:dyDescent="0.2">
      <c r="A34" s="8">
        <v>12</v>
      </c>
      <c r="B34" s="7">
        <f t="shared" si="0"/>
        <v>2233.4309784628258</v>
      </c>
      <c r="C34" s="7">
        <f t="shared" si="1"/>
        <v>999.67085749583248</v>
      </c>
      <c r="D34" s="6">
        <f>IF($A34&gt;$D$13,"",SUM(C$23:C34))</f>
        <v>12421.777507658388</v>
      </c>
      <c r="E34" s="6">
        <f t="shared" si="2"/>
        <v>1233.7601209669933</v>
      </c>
      <c r="F34" s="6">
        <f>IF($A34&gt;$D$13,"",SUM(E$23:E34))</f>
        <v>14379.394233895524</v>
      </c>
      <c r="G34" s="7">
        <f t="shared" si="3"/>
        <v>185620.60576610451</v>
      </c>
      <c r="H34" s="6">
        <f t="shared" si="4"/>
        <v>30.224888199679981</v>
      </c>
      <c r="I34" s="6"/>
      <c r="J34" s="7">
        <f t="shared" si="5"/>
        <v>500</v>
      </c>
      <c r="K34" s="7">
        <f t="shared" si="6"/>
        <v>30.224888199680514</v>
      </c>
      <c r="L34" s="7">
        <f t="shared" si="7"/>
        <v>6179.7367012240757</v>
      </c>
      <c r="M34" s="7">
        <f t="shared" si="10"/>
        <v>0</v>
      </c>
      <c r="N34" s="7">
        <f t="shared" si="8"/>
        <v>5.6432151029358737</v>
      </c>
      <c r="O34" s="7">
        <f t="shared" si="9"/>
        <v>1060.4497763993611</v>
      </c>
    </row>
    <row r="35" spans="1:15" x14ac:dyDescent="0.2">
      <c r="A35" s="8">
        <v>13</v>
      </c>
      <c r="B35" s="7">
        <f t="shared" si="0"/>
        <v>2233.4309784628258</v>
      </c>
      <c r="C35" s="7">
        <f t="shared" si="1"/>
        <v>993.07024084865907</v>
      </c>
      <c r="D35" s="6">
        <f>IF($A35&gt;$D$13,"",SUM(C$23:C35))</f>
        <v>13414.847748507047</v>
      </c>
      <c r="E35" s="6">
        <f t="shared" si="2"/>
        <v>1240.3607376141667</v>
      </c>
      <c r="F35" s="6">
        <f>IF($A35&gt;$D$13,"",SUM(E$23:E35))</f>
        <v>15619.75497150969</v>
      </c>
      <c r="G35" s="7">
        <f t="shared" si="3"/>
        <v>184380.24502849035</v>
      </c>
      <c r="H35" s="6">
        <f t="shared" si="4"/>
        <v>33.061591351548486</v>
      </c>
      <c r="I35" s="6"/>
      <c r="J35" s="7">
        <f t="shared" si="5"/>
        <v>500</v>
      </c>
      <c r="K35" s="7">
        <f t="shared" si="6"/>
        <v>33.061591351548806</v>
      </c>
      <c r="L35" s="7">
        <f t="shared" si="7"/>
        <v>6712.7982925756241</v>
      </c>
      <c r="M35" s="7">
        <f t="shared" si="10"/>
        <v>0</v>
      </c>
      <c r="N35" s="7">
        <f t="shared" si="8"/>
        <v>5.6734063037365816</v>
      </c>
      <c r="O35" s="7">
        <f t="shared" si="9"/>
        <v>1066.1231827030977</v>
      </c>
    </row>
    <row r="36" spans="1:15" x14ac:dyDescent="0.2">
      <c r="A36" s="4">
        <v>14</v>
      </c>
      <c r="B36" s="7">
        <f t="shared" si="0"/>
        <v>2233.4309784628258</v>
      </c>
      <c r="C36" s="6">
        <f t="shared" si="1"/>
        <v>986.43431090242325</v>
      </c>
      <c r="D36" s="6">
        <f>IF($A36&gt;$D$13,"",SUM(C$23:C36))</f>
        <v>14401.28205940947</v>
      </c>
      <c r="E36" s="6">
        <f t="shared" si="2"/>
        <v>1246.9966675604026</v>
      </c>
      <c r="F36" s="6">
        <f>IF($A36&gt;$D$13,"",SUM(E$23:E36))</f>
        <v>16866.751639070091</v>
      </c>
      <c r="G36" s="6">
        <f t="shared" si="3"/>
        <v>183133.24836092995</v>
      </c>
      <c r="H36" s="6">
        <f t="shared" si="4"/>
        <v>35.913470865279123</v>
      </c>
      <c r="I36" s="6"/>
      <c r="J36" s="7">
        <f t="shared" si="5"/>
        <v>500</v>
      </c>
      <c r="K36" s="7">
        <f t="shared" si="6"/>
        <v>35.913470865279585</v>
      </c>
      <c r="L36" s="7">
        <f t="shared" si="7"/>
        <v>7248.7117634409042</v>
      </c>
      <c r="M36" s="7">
        <f t="shared" si="10"/>
        <v>0</v>
      </c>
      <c r="N36" s="7">
        <f t="shared" si="8"/>
        <v>5.7037590274615724</v>
      </c>
      <c r="O36" s="7">
        <f t="shared" si="9"/>
        <v>1071.8269417305592</v>
      </c>
    </row>
    <row r="37" spans="1:15" x14ac:dyDescent="0.2">
      <c r="A37" s="4">
        <v>15</v>
      </c>
      <c r="B37" s="7">
        <f t="shared" si="0"/>
        <v>2233.4309784628258</v>
      </c>
      <c r="C37" s="6">
        <f t="shared" si="1"/>
        <v>979.76287873097522</v>
      </c>
      <c r="D37" s="6">
        <f>IF($A37&gt;$D$13,"",SUM(C$23:C37))</f>
        <v>15381.044938140445</v>
      </c>
      <c r="E37" s="6">
        <f t="shared" si="2"/>
        <v>1253.6680997318506</v>
      </c>
      <c r="F37" s="6">
        <f>IF($A37&gt;$D$13,"",SUM(E$23:E37))</f>
        <v>18120.419738801942</v>
      </c>
      <c r="G37" s="6">
        <f t="shared" si="3"/>
        <v>181879.58026119811</v>
      </c>
      <c r="H37" s="6">
        <f t="shared" si="4"/>
        <v>38.780607934408295</v>
      </c>
      <c r="I37" s="6"/>
      <c r="J37" s="7">
        <f t="shared" si="5"/>
        <v>500</v>
      </c>
      <c r="K37" s="7">
        <f t="shared" si="6"/>
        <v>38.780607934408835</v>
      </c>
      <c r="L37" s="7">
        <f t="shared" si="7"/>
        <v>7787.4923713753133</v>
      </c>
      <c r="M37" s="7">
        <f t="shared" si="10"/>
        <v>0</v>
      </c>
      <c r="N37" s="7">
        <f t="shared" si="8"/>
        <v>5.734274138258491</v>
      </c>
      <c r="O37" s="7">
        <f t="shared" si="9"/>
        <v>1077.5612158688177</v>
      </c>
    </row>
    <row r="38" spans="1:15" x14ac:dyDescent="0.2">
      <c r="A38" s="4">
        <v>16</v>
      </c>
      <c r="B38" s="7">
        <f t="shared" si="0"/>
        <v>2233.4309784628258</v>
      </c>
      <c r="C38" s="6">
        <f t="shared" si="1"/>
        <v>973.05575439740983</v>
      </c>
      <c r="D38" s="6">
        <f>IF($A38&gt;$D$13,"",SUM(C$23:C38))</f>
        <v>16354.100692537855</v>
      </c>
      <c r="E38" s="6">
        <f t="shared" si="2"/>
        <v>1260.375224065416</v>
      </c>
      <c r="F38" s="6">
        <f>IF($A38&gt;$D$13,"",SUM(E$23:E38))</f>
        <v>19380.79496286736</v>
      </c>
      <c r="G38" s="6">
        <f t="shared" si="3"/>
        <v>180619.20503713269</v>
      </c>
      <c r="H38" s="6">
        <f t="shared" si="4"/>
        <v>41.663084186857304</v>
      </c>
      <c r="I38" s="6"/>
      <c r="J38" s="7">
        <f t="shared" si="5"/>
        <v>500</v>
      </c>
      <c r="K38" s="7">
        <f t="shared" si="6"/>
        <v>41.663084186857922</v>
      </c>
      <c r="L38" s="7">
        <f t="shared" si="7"/>
        <v>8329.1554555621715</v>
      </c>
      <c r="M38" s="7">
        <f t="shared" si="10"/>
        <v>0</v>
      </c>
      <c r="N38" s="7">
        <f t="shared" si="8"/>
        <v>5.7649525048981749</v>
      </c>
      <c r="O38" s="7">
        <f t="shared" si="9"/>
        <v>1083.326168373716</v>
      </c>
    </row>
    <row r="39" spans="1:15" x14ac:dyDescent="0.2">
      <c r="A39" s="4">
        <v>17</v>
      </c>
      <c r="B39" s="7">
        <f t="shared" si="0"/>
        <v>2233.4309784628258</v>
      </c>
      <c r="C39" s="6">
        <f t="shared" si="1"/>
        <v>966.31274694865988</v>
      </c>
      <c r="D39" s="6">
        <f>IF($A39&gt;$D$13,"",SUM(C$23:C39))</f>
        <v>17320.413439486514</v>
      </c>
      <c r="E39" s="6">
        <f t="shared" si="2"/>
        <v>1267.1182315141659</v>
      </c>
      <c r="F39" s="6">
        <f>IF($A39&gt;$D$13,"",SUM(E$23:E39))</f>
        <v>20647.913194381526</v>
      </c>
      <c r="G39" s="6">
        <f t="shared" si="3"/>
        <v>179352.08680561851</v>
      </c>
      <c r="H39" s="6">
        <f t="shared" si="4"/>
        <v>44.56098168725714</v>
      </c>
      <c r="I39" s="6"/>
      <c r="J39" s="7">
        <f t="shared" si="5"/>
        <v>500</v>
      </c>
      <c r="K39" s="7">
        <f t="shared" si="6"/>
        <v>44.560981687257616</v>
      </c>
      <c r="L39" s="7">
        <f t="shared" si="7"/>
        <v>8873.7164372494299</v>
      </c>
      <c r="M39" s="7">
        <f t="shared" si="10"/>
        <v>0</v>
      </c>
      <c r="N39" s="7">
        <f t="shared" si="8"/>
        <v>5.7957950007993801</v>
      </c>
      <c r="O39" s="7">
        <f t="shared" si="9"/>
        <v>1089.1219633745154</v>
      </c>
    </row>
    <row r="40" spans="1:15" x14ac:dyDescent="0.2">
      <c r="A40" s="4">
        <v>18</v>
      </c>
      <c r="B40" s="7">
        <f t="shared" si="0"/>
        <v>2233.4309784628258</v>
      </c>
      <c r="C40" s="6">
        <f t="shared" si="1"/>
        <v>959.53366441005903</v>
      </c>
      <c r="D40" s="6">
        <f>IF($A40&gt;$D$13,"",SUM(C$23:C40))</f>
        <v>18279.947103896575</v>
      </c>
      <c r="E40" s="6">
        <f t="shared" si="2"/>
        <v>1273.8973140527669</v>
      </c>
      <c r="F40" s="6">
        <f>IF($A40&gt;$D$13,"",SUM(E$23:E40))</f>
        <v>21921.810508434293</v>
      </c>
      <c r="G40" s="6">
        <f t="shared" si="3"/>
        <v>178078.18949156575</v>
      </c>
      <c r="H40" s="6">
        <f t="shared" si="4"/>
        <v>47.474382939283714</v>
      </c>
      <c r="I40" s="6"/>
      <c r="J40" s="7">
        <f t="shared" si="5"/>
        <v>500</v>
      </c>
      <c r="K40" s="7">
        <f t="shared" si="6"/>
        <v>47.474382939284446</v>
      </c>
      <c r="L40" s="7">
        <f t="shared" si="7"/>
        <v>9421.1908201887145</v>
      </c>
      <c r="M40" s="7">
        <f t="shared" si="10"/>
        <v>0</v>
      </c>
      <c r="N40" s="7">
        <f t="shared" si="8"/>
        <v>5.8268025040536573</v>
      </c>
      <c r="O40" s="7">
        <f t="shared" si="9"/>
        <v>1094.948765878569</v>
      </c>
    </row>
    <row r="41" spans="1:15" x14ac:dyDescent="0.2">
      <c r="A41" s="4">
        <v>19</v>
      </c>
      <c r="B41" s="7">
        <f t="shared" si="0"/>
        <v>2233.4309784628258</v>
      </c>
      <c r="C41" s="6">
        <f t="shared" si="1"/>
        <v>952.71831377987667</v>
      </c>
      <c r="D41" s="6">
        <f>IF($A41&gt;$D$13,"",SUM(C$23:C41))</f>
        <v>19232.665417676453</v>
      </c>
      <c r="E41" s="6">
        <f t="shared" si="2"/>
        <v>1280.7126646829493</v>
      </c>
      <c r="F41" s="6">
        <f>IF($A41&gt;$D$13,"",SUM(E$23:E41))</f>
        <v>23202.523173117243</v>
      </c>
      <c r="G41" s="6">
        <f t="shared" si="3"/>
        <v>176797.4768268828</v>
      </c>
      <c r="H41" s="6">
        <f t="shared" si="4"/>
        <v>50.403370888008908</v>
      </c>
      <c r="I41" s="6"/>
      <c r="J41" s="7">
        <f t="shared" si="5"/>
        <v>500</v>
      </c>
      <c r="K41" s="7">
        <f t="shared" si="6"/>
        <v>50.403370888009619</v>
      </c>
      <c r="L41" s="7">
        <f t="shared" si="7"/>
        <v>9971.5941910767233</v>
      </c>
      <c r="M41" s="7">
        <f t="shared" si="10"/>
        <v>0</v>
      </c>
      <c r="N41" s="7">
        <f t="shared" si="8"/>
        <v>5.857975897450344</v>
      </c>
      <c r="O41" s="7">
        <f t="shared" si="9"/>
        <v>1100.8067417760194</v>
      </c>
    </row>
    <row r="42" spans="1:15" x14ac:dyDescent="0.2">
      <c r="A42" s="4">
        <v>20</v>
      </c>
      <c r="B42" s="7">
        <f t="shared" si="0"/>
        <v>2233.4309784628258</v>
      </c>
      <c r="C42" s="6">
        <f t="shared" si="1"/>
        <v>945.86650102382293</v>
      </c>
      <c r="D42" s="6">
        <f>IF($A42&gt;$D$13,"",SUM(C$23:C42))</f>
        <v>20178.531918700275</v>
      </c>
      <c r="E42" s="6">
        <f t="shared" si="2"/>
        <v>1287.564477439003</v>
      </c>
      <c r="F42" s="6">
        <f>IF($A42&gt;$D$13,"",SUM(E$23:E42))</f>
        <v>24490.087650556245</v>
      </c>
      <c r="G42" s="6">
        <f t="shared" si="3"/>
        <v>175509.9123494438</v>
      </c>
      <c r="H42" s="6">
        <f t="shared" si="4"/>
        <v>53.348028922259914</v>
      </c>
      <c r="I42" s="6"/>
      <c r="J42" s="7">
        <f t="shared" si="5"/>
        <v>500</v>
      </c>
      <c r="K42" s="7">
        <f t="shared" si="6"/>
        <v>53.348028922260468</v>
      </c>
      <c r="L42" s="7">
        <f t="shared" si="7"/>
        <v>10524.942219998984</v>
      </c>
      <c r="M42" s="7">
        <f t="shared" si="10"/>
        <v>0</v>
      </c>
      <c r="N42" s="7">
        <f t="shared" si="8"/>
        <v>5.8893160685017039</v>
      </c>
      <c r="O42" s="7">
        <f t="shared" si="9"/>
        <v>1106.6960578445212</v>
      </c>
    </row>
    <row r="43" spans="1:15" x14ac:dyDescent="0.2">
      <c r="A43" s="4">
        <v>21</v>
      </c>
      <c r="B43" s="7">
        <f t="shared" si="0"/>
        <v>2233.4309784628258</v>
      </c>
      <c r="C43" s="6">
        <f t="shared" si="1"/>
        <v>938.97803106952426</v>
      </c>
      <c r="D43" s="6">
        <f>IF($A43&gt;$D$13,"",SUM(C$23:C43))</f>
        <v>21117.509949769799</v>
      </c>
      <c r="E43" s="6">
        <f t="shared" si="2"/>
        <v>1294.4529473933017</v>
      </c>
      <c r="F43" s="6">
        <f>IF($A43&gt;$D$13,"",SUM(E$23:E43))</f>
        <v>25784.540597949548</v>
      </c>
      <c r="G43" s="6">
        <f t="shared" si="3"/>
        <v>174215.4594020505</v>
      </c>
      <c r="H43" s="6">
        <f t="shared" si="4"/>
        <v>56.308440876993927</v>
      </c>
      <c r="I43" s="6"/>
      <c r="J43" s="7">
        <f t="shared" si="5"/>
        <v>500</v>
      </c>
      <c r="K43" s="7">
        <f t="shared" si="6"/>
        <v>56.30844087699456</v>
      </c>
      <c r="L43" s="7">
        <f t="shared" si="7"/>
        <v>11081.25066087598</v>
      </c>
      <c r="M43" s="7">
        <f t="shared" si="10"/>
        <v>0</v>
      </c>
      <c r="N43" s="7">
        <f t="shared" si="8"/>
        <v>5.9208239094681883</v>
      </c>
      <c r="O43" s="7">
        <f t="shared" si="9"/>
        <v>1112.6168817539894</v>
      </c>
    </row>
    <row r="44" spans="1:15" x14ac:dyDescent="0.2">
      <c r="A44" s="4">
        <v>22</v>
      </c>
      <c r="B44" s="7">
        <f t="shared" si="0"/>
        <v>2233.4309784628258</v>
      </c>
      <c r="C44" s="6">
        <f t="shared" si="1"/>
        <v>932.0527078009701</v>
      </c>
      <c r="D44" s="6">
        <f>IF($A44&gt;$D$13,"",SUM(C$23:C44))</f>
        <v>22049.562657570768</v>
      </c>
      <c r="E44" s="6">
        <f t="shared" si="2"/>
        <v>1301.3782706618558</v>
      </c>
      <c r="F44" s="6">
        <f>IF($A44&gt;$D$13,"",SUM(E$23:E44))</f>
        <v>27085.918868611403</v>
      </c>
      <c r="G44" s="6">
        <f t="shared" si="3"/>
        <v>172914.08113138864</v>
      </c>
      <c r="H44" s="6">
        <f t="shared" si="4"/>
        <v>59.28469103568591</v>
      </c>
      <c r="I44" s="6"/>
      <c r="J44" s="7">
        <f t="shared" si="5"/>
        <v>500</v>
      </c>
      <c r="K44" s="7">
        <f t="shared" si="6"/>
        <v>59.284691035686485</v>
      </c>
      <c r="L44" s="7">
        <f t="shared" si="7"/>
        <v>11640.535351911665</v>
      </c>
      <c r="M44" s="7">
        <f t="shared" si="10"/>
        <v>0</v>
      </c>
      <c r="N44" s="7">
        <f t="shared" si="8"/>
        <v>5.9525003173838433</v>
      </c>
      <c r="O44" s="7">
        <f t="shared" si="9"/>
        <v>1118.5693820713732</v>
      </c>
    </row>
    <row r="45" spans="1:15" x14ac:dyDescent="0.2">
      <c r="A45" s="4">
        <v>23</v>
      </c>
      <c r="B45" s="7">
        <f t="shared" si="0"/>
        <v>2233.4309784628258</v>
      </c>
      <c r="C45" s="6">
        <f t="shared" si="1"/>
        <v>925.09033405292917</v>
      </c>
      <c r="D45" s="6">
        <f>IF($A45&gt;$D$13,"",SUM(C$23:C45))</f>
        <v>22974.652991623698</v>
      </c>
      <c r="E45" s="6">
        <f t="shared" si="2"/>
        <v>1308.3406444098966</v>
      </c>
      <c r="F45" s="6">
        <f>IF($A45&gt;$D$13,"",SUM(E$23:E45))</f>
        <v>28394.259513021301</v>
      </c>
      <c r="G45" s="6">
        <f t="shared" si="3"/>
        <v>171605.74048697873</v>
      </c>
      <c r="H45" s="6">
        <f t="shared" si="4"/>
        <v>62.276864132726814</v>
      </c>
      <c r="I45" s="6"/>
      <c r="J45" s="7">
        <f t="shared" si="5"/>
        <v>500</v>
      </c>
      <c r="K45" s="7">
        <f t="shared" si="6"/>
        <v>62.276864132727404</v>
      </c>
      <c r="L45" s="7">
        <f t="shared" si="7"/>
        <v>12202.812216044393</v>
      </c>
      <c r="M45" s="7">
        <f t="shared" si="10"/>
        <v>0</v>
      </c>
      <c r="N45" s="7">
        <f t="shared" si="8"/>
        <v>5.9843461940818461</v>
      </c>
      <c r="O45" s="7">
        <f t="shared" si="9"/>
        <v>1124.553728265455</v>
      </c>
    </row>
    <row r="46" spans="1:15" x14ac:dyDescent="0.2">
      <c r="A46" s="4">
        <v>24</v>
      </c>
      <c r="B46" s="7">
        <f t="shared" si="0"/>
        <v>2233.4309784628258</v>
      </c>
      <c r="C46" s="6">
        <f t="shared" si="1"/>
        <v>918.0907116053362</v>
      </c>
      <c r="D46" s="6">
        <f>IF($A46&gt;$D$13,"",SUM(C$23:C46))</f>
        <v>23892.743703229033</v>
      </c>
      <c r="E46" s="6">
        <f t="shared" si="2"/>
        <v>1315.3402668574895</v>
      </c>
      <c r="F46" s="6">
        <f>IF($A46&gt;$D$13,"",SUM(E$23:E46))</f>
        <v>29709.59977987879</v>
      </c>
      <c r="G46" s="6">
        <f t="shared" si="3"/>
        <v>170290.40022012123</v>
      </c>
      <c r="H46" s="6">
        <f t="shared" si="4"/>
        <v>65.285045355836701</v>
      </c>
      <c r="I46" s="6"/>
      <c r="J46" s="7">
        <f t="shared" si="5"/>
        <v>500</v>
      </c>
      <c r="K46" s="7">
        <f t="shared" si="6"/>
        <v>65.285045355837497</v>
      </c>
      <c r="L46" s="7">
        <f t="shared" si="7"/>
        <v>12768.097261400229</v>
      </c>
      <c r="M46" s="7">
        <f t="shared" si="10"/>
        <v>0</v>
      </c>
      <c r="N46" s="7">
        <f t="shared" si="8"/>
        <v>6.0163624462201835</v>
      </c>
      <c r="O46" s="7">
        <f t="shared" si="9"/>
        <v>1130.5700907116752</v>
      </c>
    </row>
    <row r="47" spans="1:15" x14ac:dyDescent="0.2">
      <c r="A47" s="4">
        <v>25</v>
      </c>
      <c r="B47" s="7">
        <f t="shared" si="0"/>
        <v>2233.4309784628258</v>
      </c>
      <c r="C47" s="6">
        <f t="shared" si="1"/>
        <v>911.0536411776485</v>
      </c>
      <c r="D47" s="6">
        <f>IF($A47&gt;$D$13,"",SUM(C$23:C47))</f>
        <v>24803.797344406681</v>
      </c>
      <c r="E47" s="6">
        <f t="shared" si="2"/>
        <v>1322.3773372851774</v>
      </c>
      <c r="F47" s="6">
        <f>IF($A47&gt;$D$13,"",SUM(E$23:E47))</f>
        <v>31031.977117163966</v>
      </c>
      <c r="G47" s="6">
        <f t="shared" si="3"/>
        <v>168968.02288283606</v>
      </c>
      <c r="H47" s="6">
        <f t="shared" si="4"/>
        <v>68.309320348490701</v>
      </c>
      <c r="I47" s="6"/>
      <c r="J47" s="7">
        <f t="shared" si="5"/>
        <v>500</v>
      </c>
      <c r="K47" s="7">
        <f t="shared" si="6"/>
        <v>68.309320348491227</v>
      </c>
      <c r="L47" s="7">
        <f t="shared" si="7"/>
        <v>13336.406581748721</v>
      </c>
      <c r="M47" s="7">
        <f t="shared" si="10"/>
        <v>0</v>
      </c>
      <c r="N47" s="7">
        <f t="shared" si="8"/>
        <v>6.0485499853074618</v>
      </c>
      <c r="O47" s="7">
        <f t="shared" si="9"/>
        <v>1136.6186406969828</v>
      </c>
    </row>
    <row r="48" spans="1:15" x14ac:dyDescent="0.2">
      <c r="A48" s="4">
        <v>26</v>
      </c>
      <c r="B48" s="7">
        <f t="shared" si="0"/>
        <v>2233.4309784628258</v>
      </c>
      <c r="C48" s="6">
        <f t="shared" si="1"/>
        <v>903.97892242317289</v>
      </c>
      <c r="D48" s="6">
        <f>IF($A48&gt;$D$13,"",SUM(C$23:C48))</f>
        <v>25707.776266829853</v>
      </c>
      <c r="E48" s="6">
        <f t="shared" si="2"/>
        <v>1329.4520560396529</v>
      </c>
      <c r="F48" s="6">
        <f>IF($A48&gt;$D$13,"",SUM(E$23:E48))</f>
        <v>32361.429173203618</v>
      </c>
      <c r="G48" s="6">
        <f t="shared" si="3"/>
        <v>167638.57082679641</v>
      </c>
      <c r="H48" s="6">
        <f t="shared" si="4"/>
        <v>71.349775212354984</v>
      </c>
      <c r="I48" s="6"/>
      <c r="J48" s="7">
        <f t="shared" si="5"/>
        <v>500</v>
      </c>
      <c r="K48" s="7">
        <f t="shared" si="6"/>
        <v>71.349775212355652</v>
      </c>
      <c r="L48" s="7">
        <f t="shared" si="7"/>
        <v>13907.756356961076</v>
      </c>
      <c r="M48" s="7">
        <f t="shared" si="10"/>
        <v>0</v>
      </c>
      <c r="N48" s="7">
        <f t="shared" si="8"/>
        <v>6.0809097277288577</v>
      </c>
      <c r="O48" s="7">
        <f t="shared" si="9"/>
        <v>1142.6995504247116</v>
      </c>
    </row>
    <row r="49" spans="1:15" x14ac:dyDescent="0.2">
      <c r="A49" s="4">
        <v>27</v>
      </c>
      <c r="B49" s="7">
        <f t="shared" si="0"/>
        <v>2233.4309784628258</v>
      </c>
      <c r="C49" s="6">
        <f t="shared" si="1"/>
        <v>896.86635392336075</v>
      </c>
      <c r="D49" s="6">
        <f>IF($A49&gt;$D$13,"",SUM(C$23:C49))</f>
        <v>26604.642620753213</v>
      </c>
      <c r="E49" s="6">
        <f t="shared" si="2"/>
        <v>1336.5646245394651</v>
      </c>
      <c r="F49" s="6">
        <f>IF($A49&gt;$D$13,"",SUM(E$23:E49))</f>
        <v>33697.993797743082</v>
      </c>
      <c r="G49" s="6">
        <f t="shared" si="3"/>
        <v>166302.00620225695</v>
      </c>
      <c r="H49" s="6">
        <f t="shared" si="4"/>
        <v>74.406496509741032</v>
      </c>
      <c r="I49" s="6"/>
      <c r="J49" s="7">
        <f t="shared" si="5"/>
        <v>500</v>
      </c>
      <c r="K49" s="7">
        <f t="shared" si="6"/>
        <v>74.406496509741757</v>
      </c>
      <c r="L49" s="7">
        <f t="shared" si="7"/>
        <v>14482.162853470818</v>
      </c>
      <c r="M49" s="7">
        <f t="shared" si="10"/>
        <v>0</v>
      </c>
      <c r="N49" s="7">
        <f t="shared" si="8"/>
        <v>6.1134425947722066</v>
      </c>
      <c r="O49" s="7">
        <f t="shared" si="9"/>
        <v>1148.8129930194837</v>
      </c>
    </row>
    <row r="50" spans="1:15" x14ac:dyDescent="0.2">
      <c r="A50" s="4">
        <v>28</v>
      </c>
      <c r="B50" s="7">
        <f t="shared" si="0"/>
        <v>2233.4309784628258</v>
      </c>
      <c r="C50" s="6">
        <f t="shared" si="1"/>
        <v>889.71573318207459</v>
      </c>
      <c r="D50" s="6">
        <f>IF($A50&gt;$D$13,"",SUM(C$23:C50))</f>
        <v>27494.358353935288</v>
      </c>
      <c r="E50" s="6">
        <f t="shared" si="2"/>
        <v>1343.7152452807513</v>
      </c>
      <c r="F50" s="6">
        <f>IF($A50&gt;$D$13,"",SUM(E$23:E50))</f>
        <v>35041.709043023831</v>
      </c>
      <c r="G50" s="6">
        <f t="shared" si="3"/>
        <v>164958.29095697618</v>
      </c>
      <c r="H50" s="6">
        <f t="shared" si="4"/>
        <v>77.479571266068547</v>
      </c>
      <c r="I50" s="6"/>
      <c r="J50" s="7">
        <f t="shared" si="5"/>
        <v>500</v>
      </c>
      <c r="K50" s="7">
        <f t="shared" si="6"/>
        <v>77.479571266068874</v>
      </c>
      <c r="L50" s="7">
        <f t="shared" si="7"/>
        <v>15059.642424736887</v>
      </c>
      <c r="M50" s="7">
        <f t="shared" si="10"/>
        <v>0</v>
      </c>
      <c r="N50" s="7">
        <f t="shared" si="8"/>
        <v>6.1461495126542376</v>
      </c>
      <c r="O50" s="7">
        <f t="shared" si="9"/>
        <v>1154.959142532138</v>
      </c>
    </row>
    <row r="51" spans="1:15" x14ac:dyDescent="0.2">
      <c r="A51" s="4">
        <v>29</v>
      </c>
      <c r="B51" s="7">
        <f t="shared" si="0"/>
        <v>2233.4309784628258</v>
      </c>
      <c r="C51" s="6">
        <f t="shared" si="1"/>
        <v>882.52685661982252</v>
      </c>
      <c r="D51" s="6">
        <f>IF($A51&gt;$D$13,"",SUM(C$23:C51))</f>
        <v>28376.885210555109</v>
      </c>
      <c r="E51" s="6">
        <f t="shared" si="2"/>
        <v>1350.9041218430034</v>
      </c>
      <c r="F51" s="6">
        <f>IF($A51&gt;$D$13,"",SUM(E$23:E51))</f>
        <v>36392.613164866838</v>
      </c>
      <c r="G51" s="6">
        <f t="shared" si="3"/>
        <v>163607.38683513319</v>
      </c>
      <c r="H51" s="6">
        <f t="shared" si="4"/>
        <v>80.569086972341779</v>
      </c>
      <c r="I51" s="6"/>
      <c r="J51" s="7">
        <f t="shared" si="5"/>
        <v>500</v>
      </c>
      <c r="K51" s="7">
        <f t="shared" si="6"/>
        <v>80.569086972342333</v>
      </c>
      <c r="L51" s="7">
        <f t="shared" si="7"/>
        <v>15640.211511709229</v>
      </c>
      <c r="M51" s="7">
        <f t="shared" si="10"/>
        <v>0</v>
      </c>
      <c r="N51" s="7">
        <f t="shared" si="8"/>
        <v>6.1790314125469381</v>
      </c>
      <c r="O51" s="7">
        <f t="shared" si="9"/>
        <v>1161.1381739446849</v>
      </c>
    </row>
    <row r="52" spans="1:15" x14ac:dyDescent="0.2">
      <c r="A52" s="4">
        <v>30</v>
      </c>
      <c r="B52" s="7">
        <f t="shared" si="0"/>
        <v>2233.4309784628258</v>
      </c>
      <c r="C52" s="6">
        <f t="shared" si="1"/>
        <v>875.29951956796253</v>
      </c>
      <c r="D52" s="6">
        <f>IF($A52&gt;$D$13,"",SUM(C$23:C52))</f>
        <v>29252.18473012307</v>
      </c>
      <c r="E52" s="6">
        <f t="shared" si="2"/>
        <v>1358.1314588948633</v>
      </c>
      <c r="F52" s="6">
        <f>IF($A52&gt;$D$13,"",SUM(E$23:E52))</f>
        <v>37750.744623761704</v>
      </c>
      <c r="G52" s="6">
        <f t="shared" si="3"/>
        <v>162249.25537623832</v>
      </c>
      <c r="H52" s="6">
        <f t="shared" si="4"/>
        <v>83.675131587643705</v>
      </c>
      <c r="I52" s="6"/>
      <c r="J52" s="7">
        <f t="shared" si="5"/>
        <v>500</v>
      </c>
      <c r="K52" s="7">
        <f t="shared" si="6"/>
        <v>83.675131587644373</v>
      </c>
      <c r="L52" s="7">
        <f t="shared" si="7"/>
        <v>16223.886643296873</v>
      </c>
      <c r="M52" s="7">
        <f t="shared" si="10"/>
        <v>0</v>
      </c>
      <c r="N52" s="7">
        <f t="shared" si="8"/>
        <v>6.2120892306040636</v>
      </c>
      <c r="O52" s="7">
        <f t="shared" si="9"/>
        <v>1167.350263175289</v>
      </c>
    </row>
    <row r="53" spans="1:15" x14ac:dyDescent="0.2">
      <c r="A53" s="4">
        <v>31</v>
      </c>
      <c r="B53" s="7">
        <f t="shared" si="0"/>
        <v>2233.4309784628258</v>
      </c>
      <c r="C53" s="6">
        <f t="shared" si="1"/>
        <v>868.03351626287497</v>
      </c>
      <c r="D53" s="6">
        <f>IF($A53&gt;$D$13,"",SUM(C$23:C53))</f>
        <v>30120.218246385946</v>
      </c>
      <c r="E53" s="6">
        <f t="shared" si="2"/>
        <v>1365.397462199951</v>
      </c>
      <c r="F53" s="6">
        <f>IF($A53&gt;$D$13,"",SUM(E$23:E53))</f>
        <v>39116.142085961656</v>
      </c>
      <c r="G53" s="6">
        <f t="shared" si="3"/>
        <v>160883.85791403838</v>
      </c>
      <c r="H53" s="6">
        <f t="shared" si="4"/>
        <v>86.79779354163793</v>
      </c>
      <c r="I53" s="6"/>
      <c r="J53" s="7">
        <f t="shared" si="5"/>
        <v>500</v>
      </c>
      <c r="K53" s="7">
        <f t="shared" si="6"/>
        <v>86.797793541638271</v>
      </c>
      <c r="L53" s="7">
        <f t="shared" si="7"/>
        <v>16810.68443683851</v>
      </c>
      <c r="M53" s="7">
        <f t="shared" si="10"/>
        <v>0</v>
      </c>
      <c r="N53" s="7">
        <f t="shared" si="8"/>
        <v>6.245323907987796</v>
      </c>
      <c r="O53" s="7">
        <f t="shared" si="9"/>
        <v>1173.5955870832768</v>
      </c>
    </row>
    <row r="54" spans="1:15" x14ac:dyDescent="0.2">
      <c r="A54" s="4">
        <v>32</v>
      </c>
      <c r="B54" s="7">
        <f t="shared" si="0"/>
        <v>2233.4309784628258</v>
      </c>
      <c r="C54" s="6">
        <f t="shared" si="1"/>
        <v>860.7286398401053</v>
      </c>
      <c r="D54" s="6">
        <f>IF($A54&gt;$D$13,"",SUM(C$23:C54))</f>
        <v>30980.946886226051</v>
      </c>
      <c r="E54" s="6">
        <f t="shared" si="2"/>
        <v>1372.7023386227206</v>
      </c>
      <c r="F54" s="6">
        <f>IF($A54&gt;$D$13,"",SUM(E$23:E54))</f>
        <v>40488.844424584378</v>
      </c>
      <c r="G54" s="6">
        <f t="shared" si="3"/>
        <v>159511.15557541567</v>
      </c>
      <c r="H54" s="6">
        <f t="shared" si="4"/>
        <v>89.937161737085262</v>
      </c>
      <c r="I54" s="6"/>
      <c r="J54" s="7">
        <f t="shared" si="5"/>
        <v>500</v>
      </c>
      <c r="K54" s="7">
        <f t="shared" si="6"/>
        <v>89.937161737086029</v>
      </c>
      <c r="L54" s="7">
        <f t="shared" si="7"/>
        <v>17400.621598575595</v>
      </c>
      <c r="M54" s="7">
        <f t="shared" si="10"/>
        <v>0</v>
      </c>
      <c r="N54" s="7">
        <f t="shared" si="8"/>
        <v>6.2787363908955305</v>
      </c>
      <c r="O54" s="7">
        <f t="shared" si="9"/>
        <v>1179.8743234741723</v>
      </c>
    </row>
    <row r="55" spans="1:15" x14ac:dyDescent="0.2">
      <c r="A55" s="4">
        <v>33</v>
      </c>
      <c r="B55" s="7">
        <f t="shared" si="0"/>
        <v>2233.4309784628258</v>
      </c>
      <c r="C55" s="6">
        <f t="shared" si="1"/>
        <v>853.38468232847379</v>
      </c>
      <c r="D55" s="6">
        <f>IF($A55&gt;$D$13,"",SUM(C$23:C55))</f>
        <v>31834.331568554524</v>
      </c>
      <c r="E55" s="6">
        <f t="shared" si="2"/>
        <v>1380.0462961343519</v>
      </c>
      <c r="F55" s="6">
        <f>IF($A55&gt;$D$13,"",SUM(E$23:E55))</f>
        <v>41868.890720718729</v>
      </c>
      <c r="G55" s="6">
        <f t="shared" si="3"/>
        <v>158131.10927928131</v>
      </c>
      <c r="H55" s="6">
        <f t="shared" si="4"/>
        <v>93.093325552378815</v>
      </c>
      <c r="I55" s="6"/>
      <c r="J55" s="7">
        <f t="shared" si="5"/>
        <v>500</v>
      </c>
      <c r="K55" s="7">
        <f t="shared" si="6"/>
        <v>93.093325552379426</v>
      </c>
      <c r="L55" s="7">
        <f t="shared" si="7"/>
        <v>17993.714924127973</v>
      </c>
      <c r="M55" s="7">
        <f t="shared" si="10"/>
        <v>0</v>
      </c>
      <c r="N55" s="7">
        <f t="shared" si="8"/>
        <v>6.3123276305868217</v>
      </c>
      <c r="O55" s="7">
        <f t="shared" si="9"/>
        <v>1186.1866511047592</v>
      </c>
    </row>
    <row r="56" spans="1:15" x14ac:dyDescent="0.2">
      <c r="A56" s="4">
        <v>34</v>
      </c>
      <c r="B56" s="7">
        <f t="shared" si="0"/>
        <v>2233.4309784628258</v>
      </c>
      <c r="C56" s="6">
        <f t="shared" si="1"/>
        <v>846.00143464415498</v>
      </c>
      <c r="D56" s="6">
        <f>IF($A56&gt;$D$13,"",SUM(C$23:C56))</f>
        <v>32680.333003198681</v>
      </c>
      <c r="E56" s="6">
        <f t="shared" si="2"/>
        <v>1387.4295438186709</v>
      </c>
      <c r="F56" s="6">
        <f>IF($A56&gt;$D$13,"",SUM(E$23:E56))</f>
        <v>43256.320264537397</v>
      </c>
      <c r="G56" s="6">
        <f t="shared" si="3"/>
        <v>156743.67973546265</v>
      </c>
      <c r="H56" s="6">
        <f t="shared" si="4"/>
        <v>96.266374844083998</v>
      </c>
      <c r="I56" s="6"/>
      <c r="J56" s="7">
        <f t="shared" si="5"/>
        <v>500</v>
      </c>
      <c r="K56" s="7">
        <f t="shared" si="6"/>
        <v>96.266374844084652</v>
      </c>
      <c r="L56" s="7">
        <f t="shared" si="7"/>
        <v>18589.981298972059</v>
      </c>
      <c r="M56" s="7">
        <f t="shared" si="10"/>
        <v>0</v>
      </c>
      <c r="N56" s="7">
        <f t="shared" si="8"/>
        <v>6.3460985834104617</v>
      </c>
      <c r="O56" s="7">
        <f t="shared" si="9"/>
        <v>1192.5327496881696</v>
      </c>
    </row>
    <row r="57" spans="1:15" x14ac:dyDescent="0.2">
      <c r="A57" s="4">
        <v>35</v>
      </c>
      <c r="B57" s="7">
        <f t="shared" si="0"/>
        <v>2233.4309784628258</v>
      </c>
      <c r="C57" s="6">
        <f t="shared" si="1"/>
        <v>838.57868658472512</v>
      </c>
      <c r="D57" s="6">
        <f>IF($A57&gt;$D$13,"",SUM(C$23:C57))</f>
        <v>33518.911689783403</v>
      </c>
      <c r="E57" s="6">
        <f t="shared" si="2"/>
        <v>1394.8522918781007</v>
      </c>
      <c r="F57" s="6">
        <f>IF($A57&gt;$D$13,"",SUM(E$23:E57))</f>
        <v>44651.172556415499</v>
      </c>
      <c r="G57" s="6">
        <f t="shared" si="3"/>
        <v>155348.82744358454</v>
      </c>
      <c r="H57" s="6">
        <f t="shared" si="4"/>
        <v>99.456399949499769</v>
      </c>
      <c r="I57" s="6"/>
      <c r="J57" s="7">
        <f t="shared" si="5"/>
        <v>500</v>
      </c>
      <c r="K57" s="7">
        <f t="shared" si="6"/>
        <v>99.456399949500508</v>
      </c>
      <c r="L57" s="7">
        <f t="shared" si="7"/>
        <v>19189.43769892156</v>
      </c>
      <c r="M57" s="7">
        <f t="shared" si="10"/>
        <v>0</v>
      </c>
      <c r="N57" s="7">
        <f t="shared" si="8"/>
        <v>6.3800502108317065</v>
      </c>
      <c r="O57" s="7">
        <f t="shared" si="9"/>
        <v>1198.9127998990014</v>
      </c>
    </row>
    <row r="58" spans="1:15" x14ac:dyDescent="0.2">
      <c r="A58" s="4">
        <v>36</v>
      </c>
      <c r="B58" s="7">
        <f t="shared" si="0"/>
        <v>2233.4309784628258</v>
      </c>
      <c r="C58" s="6">
        <f t="shared" si="1"/>
        <v>831.11622682317727</v>
      </c>
      <c r="D58" s="6">
        <f>IF($A58&gt;$D$13,"",SUM(C$23:C58))</f>
        <v>34350.027916606581</v>
      </c>
      <c r="E58" s="6">
        <f t="shared" si="2"/>
        <v>1402.3147516396484</v>
      </c>
      <c r="F58" s="6">
        <f>IF($A58&gt;$D$13,"",SUM(E$23:E58))</f>
        <v>46053.487308055148</v>
      </c>
      <c r="G58" s="6">
        <f t="shared" si="3"/>
        <v>153946.5126919449</v>
      </c>
      <c r="H58" s="6">
        <f t="shared" si="4"/>
        <v>102.66349168922955</v>
      </c>
      <c r="I58" s="6"/>
      <c r="J58" s="7">
        <f t="shared" si="5"/>
        <v>500</v>
      </c>
      <c r="K58" s="7">
        <f t="shared" si="6"/>
        <v>102.66349168923034</v>
      </c>
      <c r="L58" s="7">
        <f t="shared" si="7"/>
        <v>19792.101190610789</v>
      </c>
      <c r="M58" s="7">
        <f t="shared" si="10"/>
        <v>0</v>
      </c>
      <c r="N58" s="7">
        <f t="shared" si="8"/>
        <v>6.4141834794596573</v>
      </c>
      <c r="O58" s="7">
        <f t="shared" si="9"/>
        <v>1205.3269833784609</v>
      </c>
    </row>
    <row r="59" spans="1:15" x14ac:dyDescent="0.2">
      <c r="A59" s="4">
        <v>37</v>
      </c>
      <c r="B59" s="7">
        <f t="shared" si="0"/>
        <v>2233.4309784628258</v>
      </c>
      <c r="C59" s="6">
        <f t="shared" si="1"/>
        <v>823.61384290190517</v>
      </c>
      <c r="D59" s="6">
        <f>IF($A59&gt;$D$13,"",SUM(C$23:C59))</f>
        <v>35173.641759508486</v>
      </c>
      <c r="E59" s="6">
        <f t="shared" si="2"/>
        <v>1409.8171355609206</v>
      </c>
      <c r="F59" s="6">
        <f>IF($A59&gt;$D$13,"",SUM(E$23:E59))</f>
        <v>47463.304443616071</v>
      </c>
      <c r="G59" s="6">
        <f t="shared" si="3"/>
        <v>152536.69555638399</v>
      </c>
      <c r="H59" s="6">
        <f t="shared" si="4"/>
        <v>105.88774136976701</v>
      </c>
      <c r="I59" s="6"/>
      <c r="J59" s="7">
        <f t="shared" si="5"/>
        <v>500</v>
      </c>
      <c r="K59" s="7">
        <f t="shared" si="6"/>
        <v>105.88774136976771</v>
      </c>
      <c r="L59" s="7">
        <f t="shared" si="7"/>
        <v>20397.988931980555</v>
      </c>
      <c r="M59" s="7">
        <f t="shared" si="10"/>
        <v>0</v>
      </c>
      <c r="N59" s="7">
        <f t="shared" si="8"/>
        <v>6.4484993610747656</v>
      </c>
      <c r="O59" s="7">
        <f t="shared" si="9"/>
        <v>1211.7754827395356</v>
      </c>
    </row>
    <row r="60" spans="1:15" x14ac:dyDescent="0.2">
      <c r="A60" s="4">
        <v>38</v>
      </c>
      <c r="B60" s="7">
        <f t="shared" si="0"/>
        <v>2233.4309784628258</v>
      </c>
      <c r="C60" s="6">
        <f t="shared" si="1"/>
        <v>816.07132122665428</v>
      </c>
      <c r="D60" s="6">
        <f>IF($A60&gt;$D$13,"",SUM(C$23:C60))</f>
        <v>35989.713080735142</v>
      </c>
      <c r="E60" s="6">
        <f t="shared" si="2"/>
        <v>1417.3596572361716</v>
      </c>
      <c r="F60" s="6">
        <f>IF($A60&gt;$D$13,"",SUM(E$23:E60))</f>
        <v>48880.664100852242</v>
      </c>
      <c r="G60" s="6">
        <f t="shared" si="3"/>
        <v>151119.33589914782</v>
      </c>
      <c r="H60" s="6">
        <f t="shared" si="4"/>
        <v>109.12924078609524</v>
      </c>
      <c r="I60" s="6"/>
      <c r="J60" s="7">
        <f t="shared" si="5"/>
        <v>500</v>
      </c>
      <c r="K60" s="7">
        <f t="shared" si="6"/>
        <v>109.12924078609596</v>
      </c>
      <c r="L60" s="7">
        <f t="shared" si="7"/>
        <v>21007.118172766652</v>
      </c>
      <c r="M60" s="7">
        <f t="shared" si="10"/>
        <v>0</v>
      </c>
      <c r="N60" s="7">
        <f t="shared" si="8"/>
        <v>6.4829988326565156</v>
      </c>
      <c r="O60" s="7">
        <f t="shared" si="9"/>
        <v>1218.2584815721921</v>
      </c>
    </row>
    <row r="61" spans="1:15" x14ac:dyDescent="0.2">
      <c r="A61" s="4">
        <v>39</v>
      </c>
      <c r="B61" s="7">
        <f t="shared" si="0"/>
        <v>2233.4309784628258</v>
      </c>
      <c r="C61" s="6">
        <f t="shared" si="1"/>
        <v>808.48844706044076</v>
      </c>
      <c r="D61" s="6">
        <f>IF($A61&gt;$D$13,"",SUM(C$23:C61))</f>
        <v>36798.20152779558</v>
      </c>
      <c r="E61" s="6">
        <f t="shared" si="2"/>
        <v>1424.9425314023852</v>
      </c>
      <c r="F61" s="6">
        <f>IF($A61&gt;$D$13,"",SUM(E$23:E61))</f>
        <v>50305.606632254625</v>
      </c>
      <c r="G61" s="6">
        <f t="shared" si="3"/>
        <v>149694.39336774542</v>
      </c>
      <c r="H61" s="6">
        <f t="shared" si="4"/>
        <v>112.38808222430077</v>
      </c>
      <c r="I61" s="6"/>
      <c r="J61" s="7">
        <f t="shared" si="5"/>
        <v>500</v>
      </c>
      <c r="K61" s="7">
        <f t="shared" si="6"/>
        <v>112.38808222430158</v>
      </c>
      <c r="L61" s="7">
        <f t="shared" si="7"/>
        <v>21619.506254990953</v>
      </c>
      <c r="M61" s="7">
        <f t="shared" si="10"/>
        <v>0</v>
      </c>
      <c r="N61" s="7">
        <f t="shared" si="8"/>
        <v>6.5176828764112269</v>
      </c>
      <c r="O61" s="7">
        <f t="shared" si="9"/>
        <v>1224.7761644486034</v>
      </c>
    </row>
    <row r="62" spans="1:15" x14ac:dyDescent="0.2">
      <c r="A62" s="4">
        <v>40</v>
      </c>
      <c r="B62" s="7">
        <f t="shared" si="0"/>
        <v>2233.4309784628258</v>
      </c>
      <c r="C62" s="6">
        <f t="shared" si="1"/>
        <v>800.86500451743791</v>
      </c>
      <c r="D62" s="6">
        <f>IF($A62&gt;$D$13,"",SUM(C$23:C62))</f>
        <v>37599.066532313016</v>
      </c>
      <c r="E62" s="6">
        <f t="shared" si="2"/>
        <v>1432.5659739453879</v>
      </c>
      <c r="F62" s="6">
        <f>IF($A62&gt;$D$13,"",SUM(E$23:E62))</f>
        <v>51738.172606200016</v>
      </c>
      <c r="G62" s="6">
        <f t="shared" si="3"/>
        <v>148261.82739380002</v>
      </c>
      <c r="H62" s="6">
        <f t="shared" si="4"/>
        <v>115.66435846420075</v>
      </c>
      <c r="I62" s="6"/>
      <c r="J62" s="7">
        <f t="shared" si="5"/>
        <v>500</v>
      </c>
      <c r="K62" s="7">
        <f t="shared" si="6"/>
        <v>115.66435846420158</v>
      </c>
      <c r="L62" s="7">
        <f t="shared" si="7"/>
        <v>22235.170613455153</v>
      </c>
      <c r="M62" s="7">
        <f t="shared" si="10"/>
        <v>0</v>
      </c>
      <c r="N62" s="7">
        <f t="shared" si="8"/>
        <v>6.5525524798000276</v>
      </c>
      <c r="O62" s="7">
        <f t="shared" si="9"/>
        <v>1231.3287169284033</v>
      </c>
    </row>
    <row r="63" spans="1:15" x14ac:dyDescent="0.2">
      <c r="A63" s="4">
        <v>41</v>
      </c>
      <c r="B63" s="7">
        <f t="shared" si="0"/>
        <v>2233.4309784628258</v>
      </c>
      <c r="C63" s="6">
        <f t="shared" si="1"/>
        <v>793.20077655683008</v>
      </c>
      <c r="D63" s="6">
        <f>IF($A63&gt;$D$13,"",SUM(C$23:C63))</f>
        <v>38392.267308869843</v>
      </c>
      <c r="E63" s="6">
        <f t="shared" si="2"/>
        <v>1440.2302019059957</v>
      </c>
      <c r="F63" s="6">
        <f>IF($A63&gt;$D$13,"",SUM(E$23:E63))</f>
        <v>53178.40280810601</v>
      </c>
      <c r="G63" s="6">
        <f t="shared" si="3"/>
        <v>146821.59719189402</v>
      </c>
      <c r="H63" s="6">
        <f t="shared" si="4"/>
        <v>118.95816278198436</v>
      </c>
      <c r="I63" s="6"/>
      <c r="J63" s="7">
        <f t="shared" si="5"/>
        <v>500</v>
      </c>
      <c r="K63" s="7">
        <f t="shared" si="6"/>
        <v>118.95816278198507</v>
      </c>
      <c r="L63" s="7">
        <f t="shared" si="7"/>
        <v>22854.128776237139</v>
      </c>
      <c r="M63" s="7">
        <f t="shared" si="10"/>
        <v>0</v>
      </c>
      <c r="N63" s="7">
        <f t="shared" si="8"/>
        <v>6.5876086355669576</v>
      </c>
      <c r="O63" s="7">
        <f t="shared" si="9"/>
        <v>1237.9163255639703</v>
      </c>
    </row>
    <row r="64" spans="1:15" x14ac:dyDescent="0.2">
      <c r="A64" s="4">
        <v>42</v>
      </c>
      <c r="B64" s="7">
        <f t="shared" si="0"/>
        <v>2233.4309784628258</v>
      </c>
      <c r="C64" s="6">
        <f t="shared" si="1"/>
        <v>785.49554497663291</v>
      </c>
      <c r="D64" s="6">
        <f>IF($A64&gt;$D$13,"",SUM(C$23:C64))</f>
        <v>39177.762853846478</v>
      </c>
      <c r="E64" s="6">
        <f t="shared" si="2"/>
        <v>1447.9354334861928</v>
      </c>
      <c r="F64" s="6">
        <f>IF($A64&gt;$D$13,"",SUM(E$23:E64))</f>
        <v>54626.338241592202</v>
      </c>
      <c r="G64" s="6">
        <f t="shared" si="3"/>
        <v>145373.66175840783</v>
      </c>
      <c r="H64" s="6">
        <f t="shared" si="4"/>
        <v>122.26958895286793</v>
      </c>
      <c r="I64" s="6"/>
      <c r="J64" s="7">
        <f t="shared" si="5"/>
        <v>500</v>
      </c>
      <c r="K64" s="7">
        <f t="shared" si="6"/>
        <v>122.26958895286869</v>
      </c>
      <c r="L64" s="7">
        <f t="shared" si="7"/>
        <v>23476.398365190009</v>
      </c>
      <c r="M64" s="7">
        <f t="shared" si="10"/>
        <v>0</v>
      </c>
      <c r="N64" s="7">
        <f t="shared" si="8"/>
        <v>6.6228523417672411</v>
      </c>
      <c r="O64" s="7">
        <f t="shared" si="9"/>
        <v>1244.5391779057375</v>
      </c>
    </row>
    <row r="65" spans="1:15" x14ac:dyDescent="0.2">
      <c r="A65" s="4">
        <v>43</v>
      </c>
      <c r="B65" s="7">
        <f t="shared" si="0"/>
        <v>2233.4309784628258</v>
      </c>
      <c r="C65" s="6">
        <f t="shared" si="1"/>
        <v>777.74909040748184</v>
      </c>
      <c r="D65" s="6">
        <f>IF($A65&gt;$D$13,"",SUM(C$23:C65))</f>
        <v>39955.511944253958</v>
      </c>
      <c r="E65" s="6">
        <f t="shared" si="2"/>
        <v>1455.681888055344</v>
      </c>
      <c r="F65" s="6">
        <f>IF($A65&gt;$D$13,"",SUM(E$23:E65))</f>
        <v>56082.02012964755</v>
      </c>
      <c r="G65" s="6">
        <f t="shared" si="3"/>
        <v>143917.97987035249</v>
      </c>
      <c r="H65" s="6">
        <f t="shared" si="4"/>
        <v>125.59873125376589</v>
      </c>
      <c r="I65" s="6"/>
      <c r="J65" s="7">
        <f t="shared" si="5"/>
        <v>500</v>
      </c>
      <c r="K65" s="7">
        <f t="shared" si="6"/>
        <v>125.59873125376654</v>
      </c>
      <c r="L65" s="7">
        <f t="shared" si="7"/>
        <v>24101.997096443774</v>
      </c>
      <c r="M65" s="7">
        <f t="shared" si="10"/>
        <v>0</v>
      </c>
      <c r="N65" s="7">
        <f t="shared" si="8"/>
        <v>6.6582846017956951</v>
      </c>
      <c r="O65" s="7">
        <f t="shared" si="9"/>
        <v>1251.1974625075331</v>
      </c>
    </row>
    <row r="66" spans="1:15" x14ac:dyDescent="0.2">
      <c r="A66" s="4">
        <v>44</v>
      </c>
      <c r="B66" s="7">
        <f t="shared" si="0"/>
        <v>2233.4309784628258</v>
      </c>
      <c r="C66" s="6">
        <f t="shared" si="1"/>
        <v>769.96119230638578</v>
      </c>
      <c r="D66" s="6">
        <f>IF($A66&gt;$D$13,"",SUM(C$23:C66))</f>
        <v>40725.473136560344</v>
      </c>
      <c r="E66" s="6">
        <f t="shared" si="2"/>
        <v>1463.46978615644</v>
      </c>
      <c r="F66" s="6">
        <f>IF($A66&gt;$D$13,"",SUM(E$23:E66))</f>
        <v>57545.489915803992</v>
      </c>
      <c r="G66" s="6">
        <f t="shared" si="3"/>
        <v>142454.51008419605</v>
      </c>
      <c r="H66" s="6">
        <f t="shared" si="4"/>
        <v>128.94568446597361</v>
      </c>
      <c r="I66" s="6"/>
      <c r="J66" s="7">
        <f t="shared" si="5"/>
        <v>500</v>
      </c>
      <c r="K66" s="7">
        <f t="shared" si="6"/>
        <v>128.94568446597418</v>
      </c>
      <c r="L66" s="7">
        <f t="shared" si="7"/>
        <v>24730.942780909747</v>
      </c>
      <c r="M66" s="7">
        <f t="shared" si="10"/>
        <v>0</v>
      </c>
      <c r="N66" s="7">
        <f t="shared" si="8"/>
        <v>6.6939064244153021</v>
      </c>
      <c r="O66" s="7">
        <f t="shared" si="9"/>
        <v>1257.8913689319484</v>
      </c>
    </row>
    <row r="67" spans="1:15" x14ac:dyDescent="0.2">
      <c r="A67" s="4">
        <v>45</v>
      </c>
      <c r="B67" s="7">
        <f t="shared" si="0"/>
        <v>2233.4309784628258</v>
      </c>
      <c r="C67" s="6">
        <f t="shared" si="1"/>
        <v>762.13162895044889</v>
      </c>
      <c r="D67" s="6">
        <f>IF($A67&gt;$D$13,"",SUM(C$23:C67))</f>
        <v>41487.60476551079</v>
      </c>
      <c r="E67" s="6">
        <f t="shared" si="2"/>
        <v>1471.2993495123769</v>
      </c>
      <c r="F67" s="6">
        <f>IF($A67&gt;$D$13,"",SUM(E$23:E67))</f>
        <v>59016.789265316365</v>
      </c>
      <c r="G67" s="6">
        <f t="shared" si="3"/>
        <v>140983.21073468367</v>
      </c>
      <c r="H67" s="6">
        <f t="shared" si="4"/>
        <v>132.31054387786628</v>
      </c>
      <c r="I67" s="6"/>
      <c r="J67" s="7">
        <f t="shared" si="5"/>
        <v>500</v>
      </c>
      <c r="K67" s="7">
        <f t="shared" si="6"/>
        <v>132.31054387786713</v>
      </c>
      <c r="L67" s="7">
        <f t="shared" si="7"/>
        <v>25363.253324787613</v>
      </c>
      <c r="M67" s="7">
        <f t="shared" si="10"/>
        <v>0</v>
      </c>
      <c r="N67" s="7">
        <f t="shared" si="8"/>
        <v>6.7297188237859231</v>
      </c>
      <c r="O67" s="7">
        <f t="shared" si="9"/>
        <v>1264.6210877557344</v>
      </c>
    </row>
    <row r="68" spans="1:15" x14ac:dyDescent="0.2">
      <c r="A68" s="4">
        <v>46</v>
      </c>
      <c r="B68" s="7">
        <f t="shared" si="0"/>
        <v>2233.4309784628258</v>
      </c>
      <c r="C68" s="6">
        <f t="shared" si="1"/>
        <v>754.26017743055763</v>
      </c>
      <c r="D68" s="6">
        <f>IF($A68&gt;$D$13,"",SUM(C$23:C68))</f>
        <v>42241.864942941349</v>
      </c>
      <c r="E68" s="6">
        <f t="shared" si="2"/>
        <v>1479.1708010322682</v>
      </c>
      <c r="F68" s="6">
        <f>IF($A68&gt;$D$13,"",SUM(E$23:E68))</f>
        <v>60495.960066348634</v>
      </c>
      <c r="G68" s="6">
        <f t="shared" si="3"/>
        <v>139504.03993365139</v>
      </c>
      <c r="H68" s="6">
        <f t="shared" si="4"/>
        <v>135.69340528761279</v>
      </c>
      <c r="I68" s="6"/>
      <c r="J68" s="7">
        <f t="shared" si="5"/>
        <v>500</v>
      </c>
      <c r="K68" s="7">
        <f t="shared" si="6"/>
        <v>135.69340528761373</v>
      </c>
      <c r="L68" s="7">
        <f t="shared" si="7"/>
        <v>25998.946730075226</v>
      </c>
      <c r="M68" s="7">
        <f t="shared" si="10"/>
        <v>0</v>
      </c>
      <c r="N68" s="7">
        <f t="shared" si="8"/>
        <v>6.7657228194931784</v>
      </c>
      <c r="O68" s="7">
        <f t="shared" si="9"/>
        <v>1271.3868105752276</v>
      </c>
    </row>
    <row r="69" spans="1:15" x14ac:dyDescent="0.2">
      <c r="A69" s="4">
        <v>47</v>
      </c>
      <c r="B69" s="7">
        <f t="shared" si="0"/>
        <v>2233.4309784628258</v>
      </c>
      <c r="C69" s="6">
        <f t="shared" si="1"/>
        <v>746.34661364503495</v>
      </c>
      <c r="D69" s="6">
        <f>IF($A69&gt;$D$13,"",SUM(C$23:C69))</f>
        <v>42988.211556586386</v>
      </c>
      <c r="E69" s="6">
        <f t="shared" si="2"/>
        <v>1487.0843648177909</v>
      </c>
      <c r="F69" s="6">
        <f>IF($A69&gt;$D$13,"",SUM(E$23:E69))</f>
        <v>61983.044431166425</v>
      </c>
      <c r="G69" s="6">
        <f t="shared" si="3"/>
        <v>138016.9555688336</v>
      </c>
      <c r="H69" s="6">
        <f t="shared" si="4"/>
        <v>139.09436500590198</v>
      </c>
      <c r="I69" s="6"/>
      <c r="J69" s="7">
        <f t="shared" si="5"/>
        <v>500</v>
      </c>
      <c r="K69" s="7">
        <f t="shared" si="6"/>
        <v>139.09436500590246</v>
      </c>
      <c r="L69" s="7">
        <f t="shared" si="7"/>
        <v>26638.041095081127</v>
      </c>
      <c r="M69" s="7">
        <f t="shared" si="10"/>
        <v>0</v>
      </c>
      <c r="N69" s="7">
        <f t="shared" si="8"/>
        <v>6.8019194365774673</v>
      </c>
      <c r="O69" s="7">
        <f t="shared" si="9"/>
        <v>1278.1887300118051</v>
      </c>
    </row>
    <row r="70" spans="1:15" x14ac:dyDescent="0.2">
      <c r="A70" s="4">
        <v>48</v>
      </c>
      <c r="B70" s="7">
        <f t="shared" si="0"/>
        <v>2233.4309784628258</v>
      </c>
      <c r="C70" s="6">
        <f t="shared" si="1"/>
        <v>738.39071229325975</v>
      </c>
      <c r="D70" s="6">
        <f>IF($A70&gt;$D$13,"",SUM(C$23:C70))</f>
        <v>43726.602268879644</v>
      </c>
      <c r="E70" s="6">
        <f t="shared" si="2"/>
        <v>1495.0402661695662</v>
      </c>
      <c r="F70" s="6">
        <f>IF($A70&gt;$D$13,"",SUM(E$23:E70))</f>
        <v>63478.084697335988</v>
      </c>
      <c r="G70" s="6">
        <f t="shared" si="3"/>
        <v>136521.91530266404</v>
      </c>
      <c r="H70" s="6">
        <f t="shared" si="4"/>
        <v>142.51351985868337</v>
      </c>
      <c r="I70" s="6"/>
      <c r="J70" s="7">
        <f t="shared" si="5"/>
        <v>500</v>
      </c>
      <c r="K70" s="7">
        <f t="shared" si="6"/>
        <v>142.51351985868402</v>
      </c>
      <c r="L70" s="7">
        <f t="shared" si="7"/>
        <v>27280.554614939811</v>
      </c>
      <c r="M70" s="7">
        <f t="shared" si="10"/>
        <v>0</v>
      </c>
      <c r="N70" s="7">
        <f t="shared" si="8"/>
        <v>6.838309705563157</v>
      </c>
      <c r="O70" s="7">
        <f t="shared" si="9"/>
        <v>1285.0270397173683</v>
      </c>
    </row>
    <row r="71" spans="1:15" x14ac:dyDescent="0.2">
      <c r="A71" s="4">
        <v>49</v>
      </c>
      <c r="B71" s="7">
        <f t="shared" si="0"/>
        <v>2233.4309784628258</v>
      </c>
      <c r="C71" s="6">
        <f t="shared" si="1"/>
        <v>730.39224686925263</v>
      </c>
      <c r="D71" s="6">
        <f>IF($A71&gt;$D$13,"",SUM(C$23:C71))</f>
        <v>44456.994515748898</v>
      </c>
      <c r="E71" s="6">
        <f t="shared" si="2"/>
        <v>1503.0387315935732</v>
      </c>
      <c r="F71" s="6">
        <f>IF($A71&gt;$D$13,"",SUM(E$23:E71))</f>
        <v>64981.123428929561</v>
      </c>
      <c r="G71" s="6">
        <f t="shared" si="3"/>
        <v>135018.87657107046</v>
      </c>
      <c r="H71" s="6">
        <f t="shared" si="4"/>
        <v>145.95096718992738</v>
      </c>
      <c r="I71" s="6"/>
      <c r="J71" s="7">
        <f t="shared" si="5"/>
        <v>500</v>
      </c>
      <c r="K71" s="7">
        <f t="shared" si="6"/>
        <v>145.95096718992798</v>
      </c>
      <c r="L71" s="7">
        <f t="shared" si="7"/>
        <v>27926.505582129739</v>
      </c>
      <c r="M71" s="7">
        <f t="shared" si="10"/>
        <v>0</v>
      </c>
      <c r="N71" s="7">
        <f t="shared" si="8"/>
        <v>6.8748946624879199</v>
      </c>
      <c r="O71" s="7">
        <f t="shared" si="9"/>
        <v>1291.9019343798564</v>
      </c>
    </row>
    <row r="72" spans="1:15" x14ac:dyDescent="0.2">
      <c r="A72" s="4">
        <v>50</v>
      </c>
      <c r="B72" s="7">
        <f t="shared" si="0"/>
        <v>2233.4309784628258</v>
      </c>
      <c r="C72" s="6">
        <f t="shared" si="1"/>
        <v>722.35098965522695</v>
      </c>
      <c r="D72" s="6">
        <f>IF($A72&gt;$D$13,"",SUM(C$23:C72))</f>
        <v>45179.345505404126</v>
      </c>
      <c r="E72" s="6">
        <f t="shared" si="2"/>
        <v>1511.079988807599</v>
      </c>
      <c r="F72" s="6">
        <f>IF($A72&gt;$D$13,"",SUM(E$23:E72))</f>
        <v>66492.203417737153</v>
      </c>
      <c r="G72" s="6">
        <f t="shared" si="3"/>
        <v>133507.79658226288</v>
      </c>
      <c r="H72" s="6">
        <f t="shared" si="4"/>
        <v>149.40680486439351</v>
      </c>
      <c r="I72" s="6"/>
      <c r="J72" s="7">
        <f t="shared" si="5"/>
        <v>500</v>
      </c>
      <c r="K72" s="7">
        <f t="shared" si="6"/>
        <v>149.4068048643941</v>
      </c>
      <c r="L72" s="7">
        <f t="shared" si="7"/>
        <v>28575.912386994132</v>
      </c>
      <c r="M72" s="7">
        <f t="shared" si="10"/>
        <v>0</v>
      </c>
      <c r="N72" s="7">
        <f t="shared" si="8"/>
        <v>6.9116753489322313</v>
      </c>
      <c r="O72" s="7">
        <f t="shared" si="9"/>
        <v>1298.8136097287886</v>
      </c>
    </row>
    <row r="73" spans="1:15" x14ac:dyDescent="0.2">
      <c r="A73" s="4">
        <v>51</v>
      </c>
      <c r="B73" s="7">
        <f t="shared" si="0"/>
        <v>2233.4309784628258</v>
      </c>
      <c r="C73" s="6">
        <f t="shared" si="1"/>
        <v>714.26671171510634</v>
      </c>
      <c r="D73" s="6">
        <f>IF($A73&gt;$D$13,"",SUM(C$23:C73))</f>
        <v>45893.612217119233</v>
      </c>
      <c r="E73" s="6">
        <f t="shared" si="2"/>
        <v>1519.1642667477195</v>
      </c>
      <c r="F73" s="6">
        <f>IF($A73&gt;$D$13,"",SUM(E$23:E73))</f>
        <v>68011.367684484867</v>
      </c>
      <c r="G73" s="6">
        <f t="shared" si="3"/>
        <v>131988.63231551516</v>
      </c>
      <c r="H73" s="6">
        <f t="shared" si="4"/>
        <v>152.88113127041788</v>
      </c>
      <c r="I73" s="6"/>
      <c r="J73" s="7">
        <f t="shared" si="5"/>
        <v>500</v>
      </c>
      <c r="K73" s="7">
        <f t="shared" si="6"/>
        <v>152.88113127041859</v>
      </c>
      <c r="L73" s="7">
        <f t="shared" si="7"/>
        <v>29228.793518264552</v>
      </c>
      <c r="M73" s="7">
        <f t="shared" si="10"/>
        <v>0</v>
      </c>
      <c r="N73" s="7">
        <f t="shared" si="8"/>
        <v>6.9486528120490183</v>
      </c>
      <c r="O73" s="7">
        <f t="shared" si="9"/>
        <v>1305.7622625408376</v>
      </c>
    </row>
    <row r="74" spans="1:15" x14ac:dyDescent="0.2">
      <c r="A74" s="4">
        <v>52</v>
      </c>
      <c r="B74" s="7">
        <f t="shared" si="0"/>
        <v>2233.4309784628258</v>
      </c>
      <c r="C74" s="6">
        <f t="shared" si="1"/>
        <v>706.13918288800608</v>
      </c>
      <c r="D74" s="6">
        <f>IF($A74&gt;$D$13,"",SUM(C$23:C74))</f>
        <v>46599.751400007241</v>
      </c>
      <c r="E74" s="6">
        <f t="shared" si="2"/>
        <v>1527.2917955748198</v>
      </c>
      <c r="F74" s="6">
        <f>IF($A74&gt;$D$13,"",SUM(E$23:E74))</f>
        <v>69538.659480059694</v>
      </c>
      <c r="G74" s="6">
        <f t="shared" si="3"/>
        <v>130461.34051994034</v>
      </c>
      <c r="H74" s="6">
        <f t="shared" si="4"/>
        <v>156.37404532271466</v>
      </c>
      <c r="I74" s="6"/>
      <c r="J74" s="7">
        <f t="shared" si="5"/>
        <v>500</v>
      </c>
      <c r="K74" s="7">
        <f t="shared" si="6"/>
        <v>156.37404532271535</v>
      </c>
      <c r="L74" s="7">
        <f t="shared" si="7"/>
        <v>29885.167563587267</v>
      </c>
      <c r="M74" s="7">
        <f t="shared" si="10"/>
        <v>0</v>
      </c>
      <c r="N74" s="7">
        <f t="shared" si="8"/>
        <v>6.9858281045934811</v>
      </c>
      <c r="O74" s="7">
        <f t="shared" si="9"/>
        <v>1312.7480906454311</v>
      </c>
    </row>
    <row r="75" spans="1:15" x14ac:dyDescent="0.2">
      <c r="A75" s="4">
        <v>53</v>
      </c>
      <c r="B75" s="7">
        <f t="shared" si="0"/>
        <v>2233.4309784628258</v>
      </c>
      <c r="C75" s="6">
        <f t="shared" si="1"/>
        <v>697.96817178168078</v>
      </c>
      <c r="D75" s="6">
        <f>IF($A75&gt;$D$13,"",SUM(C$23:C75))</f>
        <v>47297.719571788919</v>
      </c>
      <c r="E75" s="6">
        <f t="shared" si="2"/>
        <v>1535.4628066811451</v>
      </c>
      <c r="F75" s="6">
        <f>IF($A75&gt;$D$13,"",SUM(E$23:E75))</f>
        <v>71074.122286740836</v>
      </c>
      <c r="G75" s="6">
        <f t="shared" si="3"/>
        <v>128925.87771325919</v>
      </c>
      <c r="H75" s="6">
        <f t="shared" si="4"/>
        <v>159.88564646519114</v>
      </c>
      <c r="I75" s="6"/>
      <c r="J75" s="7">
        <f t="shared" si="5"/>
        <v>500</v>
      </c>
      <c r="K75" s="7">
        <f t="shared" si="6"/>
        <v>159.88564646519188</v>
      </c>
      <c r="L75" s="7">
        <f t="shared" si="7"/>
        <v>30545.053210052458</v>
      </c>
      <c r="M75" s="7">
        <f t="shared" si="10"/>
        <v>0</v>
      </c>
      <c r="N75" s="7">
        <f t="shared" si="8"/>
        <v>7.0232022849530562</v>
      </c>
      <c r="O75" s="7">
        <f t="shared" si="9"/>
        <v>1319.7712929303841</v>
      </c>
    </row>
    <row r="76" spans="1:15" x14ac:dyDescent="0.2">
      <c r="A76" s="4">
        <v>54</v>
      </c>
      <c r="B76" s="7">
        <f t="shared" si="0"/>
        <v>2233.4309784628258</v>
      </c>
      <c r="C76" s="6">
        <f t="shared" si="1"/>
        <v>689.7534457659367</v>
      </c>
      <c r="D76" s="6">
        <f>IF($A76&gt;$D$13,"",SUM(C$23:C76))</f>
        <v>47987.473017554854</v>
      </c>
      <c r="E76" s="6">
        <f t="shared" si="2"/>
        <v>1543.6775326968891</v>
      </c>
      <c r="F76" s="6">
        <f>IF($A76&gt;$D$13,"",SUM(E$23:E76))</f>
        <v>72617.799819437729</v>
      </c>
      <c r="G76" s="6">
        <f t="shared" si="3"/>
        <v>127382.2001805623</v>
      </c>
      <c r="H76" s="6">
        <f t="shared" si="4"/>
        <v>163.41603467377979</v>
      </c>
      <c r="I76" s="6"/>
      <c r="J76" s="7">
        <f t="shared" si="5"/>
        <v>500</v>
      </c>
      <c r="K76" s="7">
        <f t="shared" si="6"/>
        <v>163.41603467378064</v>
      </c>
      <c r="L76" s="7">
        <f t="shared" si="7"/>
        <v>31208.469244726239</v>
      </c>
      <c r="M76" s="7">
        <f t="shared" si="10"/>
        <v>0</v>
      </c>
      <c r="N76" s="7">
        <f t="shared" si="8"/>
        <v>7.0607764171775544</v>
      </c>
      <c r="O76" s="7">
        <f t="shared" si="9"/>
        <v>1326.8320693475616</v>
      </c>
    </row>
    <row r="77" spans="1:15" x14ac:dyDescent="0.2">
      <c r="A77" s="4">
        <v>55</v>
      </c>
      <c r="B77" s="7">
        <f t="shared" si="0"/>
        <v>2233.4309784628258</v>
      </c>
      <c r="C77" s="6">
        <f t="shared" si="1"/>
        <v>681.49477096600822</v>
      </c>
      <c r="D77" s="6">
        <f>IF($A77&gt;$D$13,"",SUM(C$23:C77))</f>
        <v>48668.967788520866</v>
      </c>
      <c r="E77" s="6">
        <f t="shared" si="2"/>
        <v>1551.9362074968176</v>
      </c>
      <c r="F77" s="6">
        <f>IF($A77&gt;$D$13,"",SUM(E$23:E77))</f>
        <v>74169.736026934552</v>
      </c>
      <c r="G77" s="6">
        <f t="shared" si="3"/>
        <v>125830.26397306548</v>
      </c>
      <c r="H77" s="6">
        <f t="shared" si="4"/>
        <v>166.96531045928475</v>
      </c>
      <c r="I77" s="6"/>
      <c r="J77" s="7">
        <f t="shared" si="5"/>
        <v>500</v>
      </c>
      <c r="K77" s="7">
        <f t="shared" si="6"/>
        <v>166.96531045928538</v>
      </c>
      <c r="L77" s="7">
        <f t="shared" si="7"/>
        <v>31875.434555185522</v>
      </c>
      <c r="M77" s="7">
        <f t="shared" si="10"/>
        <v>0</v>
      </c>
      <c r="N77" s="7">
        <f t="shared" si="8"/>
        <v>7.0985515710094544</v>
      </c>
      <c r="O77" s="7">
        <f t="shared" si="9"/>
        <v>1333.9306209185711</v>
      </c>
    </row>
    <row r="78" spans="1:15" x14ac:dyDescent="0.2">
      <c r="A78" s="4">
        <v>56</v>
      </c>
      <c r="B78" s="7">
        <f t="shared" si="0"/>
        <v>2233.4309784628258</v>
      </c>
      <c r="C78" s="6">
        <f t="shared" si="1"/>
        <v>673.19191225590032</v>
      </c>
      <c r="D78" s="6">
        <f>IF($A78&gt;$D$13,"",SUM(C$23:C78))</f>
        <v>49342.159700776763</v>
      </c>
      <c r="E78" s="6">
        <f t="shared" si="2"/>
        <v>1560.2390662069256</v>
      </c>
      <c r="F78" s="6">
        <f>IF($A78&gt;$D$13,"",SUM(E$23:E78))</f>
        <v>75729.975093141475</v>
      </c>
      <c r="G78" s="6">
        <f t="shared" si="3"/>
        <v>124270.02490685855</v>
      </c>
      <c r="H78" s="6">
        <f t="shared" si="4"/>
        <v>170.53357487024175</v>
      </c>
      <c r="I78" s="6"/>
      <c r="J78" s="7">
        <f t="shared" si="5"/>
        <v>500</v>
      </c>
      <c r="K78" s="7">
        <f t="shared" si="6"/>
        <v>170.53357487024255</v>
      </c>
      <c r="L78" s="7">
        <f t="shared" si="7"/>
        <v>32545.968130055764</v>
      </c>
      <c r="M78" s="7">
        <f t="shared" si="10"/>
        <v>0</v>
      </c>
      <c r="N78" s="7">
        <f t="shared" si="8"/>
        <v>7.1365288219143546</v>
      </c>
      <c r="O78" s="7">
        <f t="shared" si="9"/>
        <v>1341.0671497404855</v>
      </c>
    </row>
    <row r="79" spans="1:15" x14ac:dyDescent="0.2">
      <c r="A79" s="4">
        <v>57</v>
      </c>
      <c r="B79" s="7">
        <f t="shared" si="0"/>
        <v>2233.4309784628258</v>
      </c>
      <c r="C79" s="6">
        <f t="shared" si="1"/>
        <v>664.84463325169327</v>
      </c>
      <c r="D79" s="6">
        <f>IF($A79&gt;$D$13,"",SUM(C$23:C79))</f>
        <v>50007.004334028454</v>
      </c>
      <c r="E79" s="6">
        <f t="shared" si="2"/>
        <v>1568.5863452111325</v>
      </c>
      <c r="F79" s="6">
        <f>IF($A79&gt;$D$13,"",SUM(E$23:E79))</f>
        <v>77298.561438352612</v>
      </c>
      <c r="G79" s="6">
        <f t="shared" si="3"/>
        <v>122701.43856164742</v>
      </c>
      <c r="H79" s="6">
        <f t="shared" si="4"/>
        <v>174.12092949579755</v>
      </c>
      <c r="I79" s="6"/>
      <c r="J79" s="7">
        <f t="shared" si="5"/>
        <v>500</v>
      </c>
      <c r="K79" s="7">
        <f t="shared" si="6"/>
        <v>174.12092949579832</v>
      </c>
      <c r="L79" s="7">
        <f t="shared" si="7"/>
        <v>33220.089059551559</v>
      </c>
      <c r="M79" s="7">
        <f t="shared" si="10"/>
        <v>0</v>
      </c>
      <c r="N79" s="7">
        <f t="shared" si="8"/>
        <v>7.1747092511115973</v>
      </c>
      <c r="O79" s="7">
        <f t="shared" si="9"/>
        <v>1348.2418589915972</v>
      </c>
    </row>
    <row r="80" spans="1:15" x14ac:dyDescent="0.2">
      <c r="A80" s="4">
        <v>58</v>
      </c>
      <c r="B80" s="7">
        <f t="shared" si="0"/>
        <v>2233.4309784628258</v>
      </c>
      <c r="C80" s="6">
        <f t="shared" si="1"/>
        <v>656.45269630481368</v>
      </c>
      <c r="D80" s="6">
        <f>IF($A80&gt;$D$13,"",SUM(C$23:C80))</f>
        <v>50663.457030333266</v>
      </c>
      <c r="E80" s="6">
        <f t="shared" si="2"/>
        <v>1576.978282158012</v>
      </c>
      <c r="F80" s="6">
        <f>IF($A80&gt;$D$13,"",SUM(E$23:E80))</f>
        <v>78875.539720510627</v>
      </c>
      <c r="G80" s="6">
        <f t="shared" si="3"/>
        <v>121124.4602794894</v>
      </c>
      <c r="H80" s="6">
        <f t="shared" si="4"/>
        <v>177.72747646860012</v>
      </c>
      <c r="I80" s="6"/>
      <c r="J80" s="7">
        <f t="shared" si="5"/>
        <v>500</v>
      </c>
      <c r="K80" s="7">
        <f t="shared" si="6"/>
        <v>177.72747646860083</v>
      </c>
      <c r="L80" s="7">
        <f t="shared" si="7"/>
        <v>33897.81653602016</v>
      </c>
      <c r="M80" s="7">
        <f t="shared" si="10"/>
        <v>0</v>
      </c>
      <c r="N80" s="7">
        <f t="shared" si="8"/>
        <v>7.2130939456050447</v>
      </c>
      <c r="O80" s="7">
        <f t="shared" si="9"/>
        <v>1355.4549529372023</v>
      </c>
    </row>
    <row r="81" spans="1:15" x14ac:dyDescent="0.2">
      <c r="A81" s="4">
        <v>59</v>
      </c>
      <c r="B81" s="7">
        <f t="shared" si="0"/>
        <v>2233.4309784628258</v>
      </c>
      <c r="C81" s="6">
        <f t="shared" si="1"/>
        <v>648.01586249526827</v>
      </c>
      <c r="D81" s="6">
        <f>IF($A81&gt;$D$13,"",SUM(C$23:C81))</f>
        <v>51311.472892828533</v>
      </c>
      <c r="E81" s="6">
        <f t="shared" si="2"/>
        <v>1585.4151159675575</v>
      </c>
      <c r="F81" s="6">
        <f>IF($A81&gt;$D$13,"",SUM(E$23:E81))</f>
        <v>80460.95483647818</v>
      </c>
      <c r="G81" s="6">
        <f t="shared" si="3"/>
        <v>119539.04516352185</v>
      </c>
      <c r="H81" s="6">
        <f t="shared" si="4"/>
        <v>181.35331846770737</v>
      </c>
      <c r="I81" s="6"/>
      <c r="J81" s="7">
        <f t="shared" si="5"/>
        <v>500</v>
      </c>
      <c r="K81" s="7">
        <f t="shared" si="6"/>
        <v>181.35331846770785</v>
      </c>
      <c r="L81" s="7">
        <f t="shared" si="7"/>
        <v>34579.169854487867</v>
      </c>
      <c r="M81" s="7">
        <f t="shared" si="10"/>
        <v>0</v>
      </c>
      <c r="N81" s="7">
        <f t="shared" si="8"/>
        <v>7.2516839982140322</v>
      </c>
      <c r="O81" s="7">
        <f t="shared" si="9"/>
        <v>1362.7066369354163</v>
      </c>
    </row>
    <row r="82" spans="1:15" x14ac:dyDescent="0.2">
      <c r="A82" s="4">
        <v>60</v>
      </c>
      <c r="B82" s="7">
        <f t="shared" si="0"/>
        <v>2233.4309784628258</v>
      </c>
      <c r="C82" s="6">
        <f t="shared" si="1"/>
        <v>639.53389162484189</v>
      </c>
      <c r="D82" s="6">
        <f>IF($A82&gt;$D$13,"",SUM(C$23:C82))</f>
        <v>51951.006784453377</v>
      </c>
      <c r="E82" s="6">
        <f t="shared" si="2"/>
        <v>1593.8970868379838</v>
      </c>
      <c r="F82" s="6">
        <f>IF($A82&gt;$D$13,"",SUM(E$23:E82))</f>
        <v>82054.851923316164</v>
      </c>
      <c r="G82" s="6">
        <f t="shared" si="3"/>
        <v>117945.14807668386</v>
      </c>
      <c r="H82" s="6">
        <f t="shared" si="4"/>
        <v>184.99855872150943</v>
      </c>
      <c r="I82" s="6"/>
      <c r="J82" s="7">
        <f t="shared" si="5"/>
        <v>500</v>
      </c>
      <c r="K82" s="7">
        <f t="shared" si="6"/>
        <v>184.99855872151008</v>
      </c>
      <c r="L82" s="7">
        <f t="shared" si="7"/>
        <v>35264.16841320938</v>
      </c>
      <c r="M82" s="7">
        <f t="shared" si="10"/>
        <v>0</v>
      </c>
      <c r="N82" s="7">
        <f t="shared" si="8"/>
        <v>7.2904805076044772</v>
      </c>
      <c r="O82" s="7">
        <f t="shared" si="9"/>
        <v>1369.9971174430209</v>
      </c>
    </row>
    <row r="83" spans="1:15" x14ac:dyDescent="0.2">
      <c r="A83" s="4">
        <v>61</v>
      </c>
      <c r="B83" s="7">
        <f t="shared" si="0"/>
        <v>2233.4309784628258</v>
      </c>
      <c r="C83" s="6">
        <f t="shared" si="1"/>
        <v>631.00654221025866</v>
      </c>
      <c r="D83" s="6">
        <f>IF($A83&gt;$D$13,"",SUM(C$23:C83))</f>
        <v>52582.013326663633</v>
      </c>
      <c r="E83" s="6">
        <f t="shared" si="2"/>
        <v>1602.4244362525671</v>
      </c>
      <c r="F83" s="6">
        <f>IF($A83&gt;$D$13,"",SUM(E$23:E83))</f>
        <v>83657.276359568728</v>
      </c>
      <c r="G83" s="6">
        <f t="shared" si="3"/>
        <v>116342.7236404313</v>
      </c>
      <c r="H83" s="6">
        <f t="shared" si="4"/>
        <v>188.66330101066956</v>
      </c>
      <c r="I83" s="6"/>
      <c r="J83" s="7">
        <f t="shared" si="5"/>
        <v>500</v>
      </c>
      <c r="K83" s="7">
        <f t="shared" si="6"/>
        <v>188.66330101067018</v>
      </c>
      <c r="L83" s="7">
        <f t="shared" si="7"/>
        <v>35952.831714220047</v>
      </c>
      <c r="M83" s="7">
        <f t="shared" si="10"/>
        <v>0</v>
      </c>
      <c r="N83" s="7">
        <f t="shared" si="8"/>
        <v>7.3294845783201614</v>
      </c>
      <c r="O83" s="7">
        <f t="shared" si="9"/>
        <v>1377.3266020213412</v>
      </c>
    </row>
    <row r="84" spans="1:15" x14ac:dyDescent="0.2">
      <c r="A84" s="4">
        <v>62</v>
      </c>
      <c r="B84" s="7">
        <f t="shared" si="0"/>
        <v>2233.4309784628258</v>
      </c>
      <c r="C84" s="6">
        <f t="shared" si="1"/>
        <v>622.43357147630741</v>
      </c>
      <c r="D84" s="6">
        <f>IF($A84&gt;$D$13,"",SUM(C$23:C84))</f>
        <v>53204.44689813994</v>
      </c>
      <c r="E84" s="6">
        <f t="shared" si="2"/>
        <v>1610.9974069865184</v>
      </c>
      <c r="F84" s="6">
        <f>IF($A84&gt;$D$13,"",SUM(E$23:E84))</f>
        <v>85268.273766555241</v>
      </c>
      <c r="G84" s="6">
        <f t="shared" si="3"/>
        <v>114731.72623344479</v>
      </c>
      <c r="H84" s="6">
        <f t="shared" si="4"/>
        <v>192.34764967107662</v>
      </c>
      <c r="I84" s="6"/>
      <c r="J84" s="7">
        <f t="shared" si="5"/>
        <v>500</v>
      </c>
      <c r="K84" s="7">
        <f t="shared" si="6"/>
        <v>192.34764967107725</v>
      </c>
      <c r="L84" s="7">
        <f t="shared" si="7"/>
        <v>36645.179363891126</v>
      </c>
      <c r="M84" s="7">
        <f t="shared" si="10"/>
        <v>0</v>
      </c>
      <c r="N84" s="7">
        <f t="shared" si="8"/>
        <v>7.3686973208141744</v>
      </c>
      <c r="O84" s="7">
        <f t="shared" si="9"/>
        <v>1384.6952993421553</v>
      </c>
    </row>
    <row r="85" spans="1:15" x14ac:dyDescent="0.2">
      <c r="A85" s="4">
        <v>63</v>
      </c>
      <c r="B85" s="7">
        <f t="shared" si="0"/>
        <v>2233.4309784628258</v>
      </c>
      <c r="C85" s="6">
        <f t="shared" si="1"/>
        <v>613.81473534892962</v>
      </c>
      <c r="D85" s="6">
        <f>IF($A85&gt;$D$13,"",SUM(C$23:C85))</f>
        <v>53818.261633488873</v>
      </c>
      <c r="E85" s="6">
        <f t="shared" si="2"/>
        <v>1619.6162431138962</v>
      </c>
      <c r="F85" s="6">
        <f>IF($A85&gt;$D$13,"",SUM(E$23:E85))</f>
        <v>86887.890009669136</v>
      </c>
      <c r="G85" s="6">
        <f t="shared" si="3"/>
        <v>113112.10999033089</v>
      </c>
      <c r="H85" s="6">
        <f t="shared" si="4"/>
        <v>196.05170959681675</v>
      </c>
      <c r="I85" s="6"/>
      <c r="J85" s="7">
        <f t="shared" si="5"/>
        <v>500</v>
      </c>
      <c r="K85" s="7">
        <f t="shared" si="6"/>
        <v>196.05170959681752</v>
      </c>
      <c r="L85" s="7">
        <f t="shared" si="7"/>
        <v>37341.231073487943</v>
      </c>
      <c r="M85" s="7">
        <f t="shared" si="10"/>
        <v>0</v>
      </c>
      <c r="N85" s="7">
        <f t="shared" si="8"/>
        <v>7.4081198514805306</v>
      </c>
      <c r="O85" s="7">
        <f t="shared" si="9"/>
        <v>1392.1034191936358</v>
      </c>
    </row>
    <row r="86" spans="1:15" x14ac:dyDescent="0.2">
      <c r="A86" s="4">
        <v>64</v>
      </c>
      <c r="B86" s="7">
        <f t="shared" si="0"/>
        <v>2233.4309784628258</v>
      </c>
      <c r="C86" s="6">
        <f t="shared" si="1"/>
        <v>605.14978844827021</v>
      </c>
      <c r="D86" s="6">
        <f>IF($A86&gt;$D$13,"",SUM(C$23:C86))</f>
        <v>54423.41142193714</v>
      </c>
      <c r="E86" s="6">
        <f t="shared" si="2"/>
        <v>1628.2811900145557</v>
      </c>
      <c r="F86" s="6">
        <f>IF($A86&gt;$D$13,"",SUM(E$23:E86))</f>
        <v>88516.171199683697</v>
      </c>
      <c r="G86" s="6">
        <f t="shared" si="3"/>
        <v>111483.82880031633</v>
      </c>
      <c r="H86" s="6">
        <f t="shared" si="4"/>
        <v>199.77558624315986</v>
      </c>
      <c r="I86" s="6"/>
      <c r="J86" s="7">
        <f t="shared" si="5"/>
        <v>500</v>
      </c>
      <c r="K86" s="7">
        <f t="shared" si="6"/>
        <v>199.77558624316049</v>
      </c>
      <c r="L86" s="7">
        <f t="shared" si="7"/>
        <v>38041.006659731102</v>
      </c>
      <c r="M86" s="7">
        <f t="shared" si="10"/>
        <v>0</v>
      </c>
      <c r="N86" s="7">
        <f t="shared" si="8"/>
        <v>7.4477532926859507</v>
      </c>
      <c r="O86" s="7">
        <f t="shared" si="9"/>
        <v>1399.5511724863218</v>
      </c>
    </row>
    <row r="87" spans="1:15" x14ac:dyDescent="0.2">
      <c r="A87" s="4">
        <v>65</v>
      </c>
      <c r="B87" s="7">
        <f t="shared" ref="B87:B150" si="11">IF(A87&lt;$D$13,$D$12,IF(A87&gt;$D$13,"",(1+$D$6/12)*G86))</f>
        <v>2233.4309784628258</v>
      </c>
      <c r="C87" s="6">
        <f t="shared" ref="C87:C150" si="12">IF(A87&gt;$D$13,"",$D$6/12*G86)</f>
        <v>596.43848408169231</v>
      </c>
      <c r="D87" s="6">
        <f>IF($A87&gt;$D$13,"",SUM(C$23:C87))</f>
        <v>55019.849906018833</v>
      </c>
      <c r="E87" s="6">
        <f t="shared" ref="E87:E150" si="13">IF($A87&gt;$D$13,"",B87-C87)</f>
        <v>1636.9924943811334</v>
      </c>
      <c r="F87" s="6">
        <f>IF($A87&gt;$D$13,"",SUM(E$23:E87))</f>
        <v>90153.163694064831</v>
      </c>
      <c r="G87" s="6">
        <f t="shared" ref="G87:G150" si="14">IF(A87&gt;$D$13,"",G86-E87)</f>
        <v>109846.8363059352</v>
      </c>
      <c r="H87" s="6">
        <f t="shared" ref="H87:H150" si="15">IF(A87&gt;12*$D$7,"",-IPMT($D$6/12,A87,$D$7*12,$D$5)-IF(A87&gt;$D$13,0,C87))</f>
        <v>203.5193856295607</v>
      </c>
      <c r="I87" s="6"/>
      <c r="J87" s="7">
        <f t="shared" ref="J87:J150" si="16">IF(A87&gt;$D$7*12,$D$12,$D$8)</f>
        <v>500</v>
      </c>
      <c r="K87" s="7">
        <f t="shared" ref="K87:K150" si="17">$L$6/12*L86</f>
        <v>203.51938562956138</v>
      </c>
      <c r="L87" s="7">
        <f t="shared" ref="L87:L150" si="18">K87+J87+L86</f>
        <v>38744.526045360661</v>
      </c>
      <c r="M87" s="7">
        <f t="shared" ref="M87:M150" si="19">IF(A87&lt;=$D$13,0,$D$12)</f>
        <v>0</v>
      </c>
      <c r="N87" s="7">
        <f t="shared" ref="N87:N150" si="20">$L$6/12*O86</f>
        <v>7.487598772801821</v>
      </c>
      <c r="O87" s="7">
        <f t="shared" ref="O87:O150" si="21">N87+M87+O86</f>
        <v>1407.0387712591237</v>
      </c>
    </row>
    <row r="88" spans="1:15" x14ac:dyDescent="0.2">
      <c r="A88" s="4">
        <v>66</v>
      </c>
      <c r="B88" s="7">
        <f t="shared" si="11"/>
        <v>2233.4309784628258</v>
      </c>
      <c r="C88" s="6">
        <f t="shared" si="12"/>
        <v>587.68057423675327</v>
      </c>
      <c r="D88" s="6">
        <f>IF($A88&gt;$D$13,"",SUM(C$23:C88))</f>
        <v>55607.530480255584</v>
      </c>
      <c r="E88" s="6">
        <f t="shared" si="13"/>
        <v>1645.7504042260725</v>
      </c>
      <c r="F88" s="6">
        <f>IF($A88&gt;$D$13,"",SUM(E$23:E88))</f>
        <v>91798.914098290901</v>
      </c>
      <c r="G88" s="6">
        <f t="shared" si="14"/>
        <v>108201.08590170913</v>
      </c>
      <c r="H88" s="6">
        <f t="shared" si="15"/>
        <v>207.28321434267889</v>
      </c>
      <c r="I88" s="6"/>
      <c r="J88" s="7">
        <f t="shared" si="16"/>
        <v>500</v>
      </c>
      <c r="K88" s="7">
        <f t="shared" si="17"/>
        <v>207.28321434267951</v>
      </c>
      <c r="L88" s="7">
        <f t="shared" si="18"/>
        <v>39451.809259703339</v>
      </c>
      <c r="M88" s="7">
        <f t="shared" si="19"/>
        <v>0</v>
      </c>
      <c r="N88" s="7">
        <f t="shared" si="20"/>
        <v>7.5276574262363116</v>
      </c>
      <c r="O88" s="7">
        <f t="shared" si="21"/>
        <v>1414.5664286853601</v>
      </c>
    </row>
    <row r="89" spans="1:15" x14ac:dyDescent="0.2">
      <c r="A89" s="4">
        <v>67</v>
      </c>
      <c r="B89" s="7">
        <f t="shared" si="11"/>
        <v>2233.4309784628258</v>
      </c>
      <c r="C89" s="6">
        <f t="shared" si="12"/>
        <v>578.87580957414377</v>
      </c>
      <c r="D89" s="6">
        <f>IF($A89&gt;$D$13,"",SUM(C$23:C89))</f>
        <v>56186.406289829727</v>
      </c>
      <c r="E89" s="6">
        <f t="shared" si="13"/>
        <v>1654.5551688886821</v>
      </c>
      <c r="F89" s="6">
        <f>IF($A89&gt;$D$13,"",SUM(E$23:E89))</f>
        <v>93453.469267179578</v>
      </c>
      <c r="G89" s="6">
        <f t="shared" si="14"/>
        <v>106546.53073282045</v>
      </c>
      <c r="H89" s="6">
        <f t="shared" si="15"/>
        <v>211.06717953941222</v>
      </c>
      <c r="I89" s="6"/>
      <c r="J89" s="7">
        <f t="shared" si="16"/>
        <v>500</v>
      </c>
      <c r="K89" s="7">
        <f t="shared" si="17"/>
        <v>211.06717953941285</v>
      </c>
      <c r="L89" s="7">
        <f t="shared" si="18"/>
        <v>40162.876439242755</v>
      </c>
      <c r="M89" s="7">
        <f t="shared" si="19"/>
        <v>0</v>
      </c>
      <c r="N89" s="7">
        <f t="shared" si="20"/>
        <v>7.5679303934666757</v>
      </c>
      <c r="O89" s="7">
        <f t="shared" si="21"/>
        <v>1422.1343590788267</v>
      </c>
    </row>
    <row r="90" spans="1:15" x14ac:dyDescent="0.2">
      <c r="A90" s="4">
        <v>68</v>
      </c>
      <c r="B90" s="7">
        <f t="shared" si="11"/>
        <v>2233.4309784628258</v>
      </c>
      <c r="C90" s="6">
        <f t="shared" si="12"/>
        <v>570.02393942058939</v>
      </c>
      <c r="D90" s="6">
        <f>IF($A90&gt;$D$13,"",SUM(C$23:C90))</f>
        <v>56756.43022925032</v>
      </c>
      <c r="E90" s="6">
        <f t="shared" si="13"/>
        <v>1663.4070390422364</v>
      </c>
      <c r="F90" s="6">
        <f>IF($A90&gt;$D$13,"",SUM(E$23:E90))</f>
        <v>95116.87630622182</v>
      </c>
      <c r="G90" s="6">
        <f t="shared" si="14"/>
        <v>104883.12369377821</v>
      </c>
      <c r="H90" s="6">
        <f t="shared" si="15"/>
        <v>214.87138894994803</v>
      </c>
      <c r="I90" s="6"/>
      <c r="J90" s="7">
        <f t="shared" si="16"/>
        <v>500</v>
      </c>
      <c r="K90" s="7">
        <f t="shared" si="17"/>
        <v>214.87138894994874</v>
      </c>
      <c r="L90" s="7">
        <f t="shared" si="18"/>
        <v>40877.747828192703</v>
      </c>
      <c r="M90" s="7">
        <f t="shared" si="19"/>
        <v>0</v>
      </c>
      <c r="N90" s="7">
        <f t="shared" si="20"/>
        <v>7.608418821071723</v>
      </c>
      <c r="O90" s="7">
        <f t="shared" si="21"/>
        <v>1429.7427778998986</v>
      </c>
    </row>
    <row r="91" spans="1:15" x14ac:dyDescent="0.2">
      <c r="A91" s="4">
        <v>69</v>
      </c>
      <c r="B91" s="7">
        <f t="shared" si="11"/>
        <v>2233.4309784628258</v>
      </c>
      <c r="C91" s="6">
        <f t="shared" si="12"/>
        <v>561.12471176171334</v>
      </c>
      <c r="D91" s="6">
        <f>IF($A91&gt;$D$13,"",SUM(C$23:C91))</f>
        <v>57317.554941012037</v>
      </c>
      <c r="E91" s="6">
        <f t="shared" si="13"/>
        <v>1672.3062667011125</v>
      </c>
      <c r="F91" s="6">
        <f>IF($A91&gt;$D$13,"",SUM(E$23:E91))</f>
        <v>96789.182572922931</v>
      </c>
      <c r="G91" s="6">
        <f t="shared" si="14"/>
        <v>103210.8174270771</v>
      </c>
      <c r="H91" s="6">
        <f t="shared" si="15"/>
        <v>218.6959508808302</v>
      </c>
      <c r="I91" s="6"/>
      <c r="J91" s="7">
        <f t="shared" si="16"/>
        <v>500</v>
      </c>
      <c r="K91" s="7">
        <f t="shared" si="17"/>
        <v>218.69595088083096</v>
      </c>
      <c r="L91" s="7">
        <f t="shared" si="18"/>
        <v>41596.443779073532</v>
      </c>
      <c r="M91" s="7">
        <f t="shared" si="19"/>
        <v>0</v>
      </c>
      <c r="N91" s="7">
        <f t="shared" si="20"/>
        <v>7.6491238617644566</v>
      </c>
      <c r="O91" s="7">
        <f t="shared" si="21"/>
        <v>1437.3919017616631</v>
      </c>
    </row>
    <row r="92" spans="1:15" x14ac:dyDescent="0.2">
      <c r="A92" s="4">
        <v>70</v>
      </c>
      <c r="B92" s="7">
        <f t="shared" si="11"/>
        <v>2233.4309784628258</v>
      </c>
      <c r="C92" s="6">
        <f t="shared" si="12"/>
        <v>552.17787323486243</v>
      </c>
      <c r="D92" s="6">
        <f>IF($A92&gt;$D$13,"",SUM(C$23:C92))</f>
        <v>57869.732814246898</v>
      </c>
      <c r="E92" s="6">
        <f t="shared" si="13"/>
        <v>1681.2531052279633</v>
      </c>
      <c r="F92" s="6">
        <f>IF($A92&gt;$D$13,"",SUM(E$23:E92))</f>
        <v>98470.435678150898</v>
      </c>
      <c r="G92" s="6">
        <f t="shared" si="14"/>
        <v>101529.56432184913</v>
      </c>
      <c r="H92" s="6">
        <f t="shared" si="15"/>
        <v>222.54097421804261</v>
      </c>
      <c r="I92" s="6"/>
      <c r="J92" s="7">
        <f t="shared" si="16"/>
        <v>500</v>
      </c>
      <c r="K92" s="7">
        <f t="shared" si="17"/>
        <v>222.54097421804337</v>
      </c>
      <c r="L92" s="7">
        <f t="shared" si="18"/>
        <v>42318.984753291574</v>
      </c>
      <c r="M92" s="7">
        <f t="shared" si="19"/>
        <v>0</v>
      </c>
      <c r="N92" s="7">
        <f t="shared" si="20"/>
        <v>7.690046674424897</v>
      </c>
      <c r="O92" s="7">
        <f t="shared" si="21"/>
        <v>1445.0819484360879</v>
      </c>
    </row>
    <row r="93" spans="1:15" x14ac:dyDescent="0.2">
      <c r="A93" s="4">
        <v>71</v>
      </c>
      <c r="B93" s="7">
        <f t="shared" si="11"/>
        <v>2233.4309784628258</v>
      </c>
      <c r="C93" s="6">
        <f t="shared" si="12"/>
        <v>543.18316912189277</v>
      </c>
      <c r="D93" s="6">
        <f>IF($A93&gt;$D$13,"",SUM(C$23:C93))</f>
        <v>58412.915983368788</v>
      </c>
      <c r="E93" s="6">
        <f t="shared" si="13"/>
        <v>1690.2478093409331</v>
      </c>
      <c r="F93" s="6">
        <f>IF($A93&gt;$D$13,"",SUM(E$23:E93))</f>
        <v>100160.68348749183</v>
      </c>
      <c r="G93" s="6">
        <f t="shared" si="14"/>
        <v>99839.316512508201</v>
      </c>
      <c r="H93" s="6">
        <f t="shared" si="15"/>
        <v>226.40656843010936</v>
      </c>
      <c r="I93" s="6"/>
      <c r="J93" s="7">
        <f t="shared" si="16"/>
        <v>500</v>
      </c>
      <c r="K93" s="7">
        <f t="shared" si="17"/>
        <v>226.4065684301099</v>
      </c>
      <c r="L93" s="7">
        <f t="shared" si="18"/>
        <v>43045.391321721683</v>
      </c>
      <c r="M93" s="7">
        <f t="shared" si="19"/>
        <v>0</v>
      </c>
      <c r="N93" s="7">
        <f t="shared" si="20"/>
        <v>7.7311884241330704</v>
      </c>
      <c r="O93" s="7">
        <f t="shared" si="21"/>
        <v>1452.813136860221</v>
      </c>
    </row>
    <row r="94" spans="1:15" x14ac:dyDescent="0.2">
      <c r="A94" s="4">
        <v>72</v>
      </c>
      <c r="B94" s="7">
        <f t="shared" si="11"/>
        <v>2233.4309784628258</v>
      </c>
      <c r="C94" s="6">
        <f t="shared" si="12"/>
        <v>534.14034334191888</v>
      </c>
      <c r="D94" s="6">
        <f>IF($A94&gt;$D$13,"",SUM(C$23:C94))</f>
        <v>58947.056326710706</v>
      </c>
      <c r="E94" s="6">
        <f t="shared" si="13"/>
        <v>1699.2906351209069</v>
      </c>
      <c r="F94" s="6">
        <f>IF($A94&gt;$D$13,"",SUM(E$23:E94))</f>
        <v>101859.97412261274</v>
      </c>
      <c r="G94" s="6">
        <f t="shared" si="14"/>
        <v>98140.025877387292</v>
      </c>
      <c r="H94" s="6">
        <f t="shared" si="15"/>
        <v>230.29284357121037</v>
      </c>
      <c r="I94" s="6"/>
      <c r="J94" s="7">
        <f t="shared" si="16"/>
        <v>500</v>
      </c>
      <c r="K94" s="7">
        <f t="shared" si="17"/>
        <v>230.29284357121099</v>
      </c>
      <c r="L94" s="7">
        <f t="shared" si="18"/>
        <v>43775.684165292892</v>
      </c>
      <c r="M94" s="7">
        <f t="shared" si="19"/>
        <v>0</v>
      </c>
      <c r="N94" s="7">
        <f t="shared" si="20"/>
        <v>7.7725502822021815</v>
      </c>
      <c r="O94" s="7">
        <f t="shared" si="21"/>
        <v>1460.5856871424232</v>
      </c>
    </row>
    <row r="95" spans="1:15" x14ac:dyDescent="0.2">
      <c r="A95" s="4">
        <v>73</v>
      </c>
      <c r="B95" s="7">
        <f t="shared" si="11"/>
        <v>2233.4309784628258</v>
      </c>
      <c r="C95" s="6">
        <f t="shared" si="12"/>
        <v>525.04913844402199</v>
      </c>
      <c r="D95" s="6">
        <f>IF($A95&gt;$D$13,"",SUM(C$23:C95))</f>
        <v>59472.105465154731</v>
      </c>
      <c r="E95" s="6">
        <f t="shared" si="13"/>
        <v>1708.3818400188038</v>
      </c>
      <c r="F95" s="6">
        <f>IF($A95&gt;$D$13,"",SUM(E$23:E95))</f>
        <v>103568.35596263154</v>
      </c>
      <c r="G95" s="6">
        <f t="shared" si="14"/>
        <v>96431.644037368489</v>
      </c>
      <c r="H95" s="6">
        <f t="shared" si="15"/>
        <v>234.19991028431616</v>
      </c>
      <c r="I95" s="6"/>
      <c r="J95" s="7">
        <f t="shared" si="16"/>
        <v>500</v>
      </c>
      <c r="K95" s="7">
        <f t="shared" si="17"/>
        <v>234.19991028431696</v>
      </c>
      <c r="L95" s="7">
        <f t="shared" si="18"/>
        <v>44509.884075577211</v>
      </c>
      <c r="M95" s="7">
        <f t="shared" si="19"/>
        <v>0</v>
      </c>
      <c r="N95" s="7">
        <f t="shared" si="20"/>
        <v>7.8141334262119635</v>
      </c>
      <c r="O95" s="7">
        <f t="shared" si="21"/>
        <v>1468.3998205686353</v>
      </c>
    </row>
    <row r="96" spans="1:15" x14ac:dyDescent="0.2">
      <c r="A96" s="4">
        <v>74</v>
      </c>
      <c r="B96" s="7">
        <f t="shared" si="11"/>
        <v>2233.4309784628258</v>
      </c>
      <c r="C96" s="6">
        <f t="shared" si="12"/>
        <v>515.90929559992139</v>
      </c>
      <c r="D96" s="6">
        <f>IF($A96&gt;$D$13,"",SUM(C$23:C96))</f>
        <v>59988.014760754653</v>
      </c>
      <c r="E96" s="6">
        <f t="shared" si="13"/>
        <v>1717.5216828629045</v>
      </c>
      <c r="F96" s="6">
        <f>IF($A96&gt;$D$13,"",SUM(E$23:E96))</f>
        <v>105285.87764549445</v>
      </c>
      <c r="G96" s="6">
        <f t="shared" si="14"/>
        <v>94714.122354505584</v>
      </c>
      <c r="H96" s="6">
        <f t="shared" si="15"/>
        <v>238.12787980433734</v>
      </c>
      <c r="I96" s="6"/>
      <c r="J96" s="7">
        <f t="shared" si="16"/>
        <v>500</v>
      </c>
      <c r="K96" s="7">
        <f t="shared" si="17"/>
        <v>238.12787980433808</v>
      </c>
      <c r="L96" s="7">
        <f t="shared" si="18"/>
        <v>45248.011955381546</v>
      </c>
      <c r="M96" s="7">
        <f t="shared" si="19"/>
        <v>0</v>
      </c>
      <c r="N96" s="7">
        <f t="shared" si="20"/>
        <v>7.8559390400421982</v>
      </c>
      <c r="O96" s="7">
        <f t="shared" si="21"/>
        <v>1476.2557596086774</v>
      </c>
    </row>
    <row r="97" spans="1:15" x14ac:dyDescent="0.2">
      <c r="A97" s="4">
        <v>75</v>
      </c>
      <c r="B97" s="7">
        <f t="shared" si="11"/>
        <v>2233.4309784628258</v>
      </c>
      <c r="C97" s="6">
        <f t="shared" si="12"/>
        <v>506.72055459660487</v>
      </c>
      <c r="D97" s="6">
        <f>IF($A97&gt;$D$13,"",SUM(C$23:C97))</f>
        <v>60494.735315351259</v>
      </c>
      <c r="E97" s="6">
        <f t="shared" si="13"/>
        <v>1726.7104238662209</v>
      </c>
      <c r="F97" s="6">
        <f>IF($A97&gt;$D$13,"",SUM(E$23:E97))</f>
        <v>107012.58806936066</v>
      </c>
      <c r="G97" s="6">
        <f t="shared" si="14"/>
        <v>92987.41193063937</v>
      </c>
      <c r="H97" s="6">
        <f t="shared" si="15"/>
        <v>242.07686396129043</v>
      </c>
      <c r="I97" s="6"/>
      <c r="J97" s="7">
        <f t="shared" si="16"/>
        <v>500</v>
      </c>
      <c r="K97" s="7">
        <f t="shared" si="17"/>
        <v>242.07686396129125</v>
      </c>
      <c r="L97" s="7">
        <f t="shared" si="18"/>
        <v>45990.08881934284</v>
      </c>
      <c r="M97" s="7">
        <f t="shared" si="19"/>
        <v>0</v>
      </c>
      <c r="N97" s="7">
        <f t="shared" si="20"/>
        <v>7.8979683139064241</v>
      </c>
      <c r="O97" s="7">
        <f t="shared" si="21"/>
        <v>1484.1537279225838</v>
      </c>
    </row>
    <row r="98" spans="1:15" x14ac:dyDescent="0.2">
      <c r="A98" s="4">
        <v>76</v>
      </c>
      <c r="B98" s="7">
        <f t="shared" si="11"/>
        <v>2233.4309784628258</v>
      </c>
      <c r="C98" s="6">
        <f t="shared" si="12"/>
        <v>497.4826538289206</v>
      </c>
      <c r="D98" s="6">
        <f>IF($A98&gt;$D$13,"",SUM(C$23:C98))</f>
        <v>60992.217969180179</v>
      </c>
      <c r="E98" s="6">
        <f t="shared" si="13"/>
        <v>1735.9483246339053</v>
      </c>
      <c r="F98" s="6">
        <f>IF($A98&gt;$D$13,"",SUM(E$23:E98))</f>
        <v>108748.53639399457</v>
      </c>
      <c r="G98" s="6">
        <f t="shared" si="14"/>
        <v>91251.463606005462</v>
      </c>
      <c r="H98" s="6">
        <f t="shared" si="15"/>
        <v>246.04697518348331</v>
      </c>
      <c r="I98" s="6"/>
      <c r="J98" s="7">
        <f t="shared" si="16"/>
        <v>500</v>
      </c>
      <c r="K98" s="7">
        <f t="shared" si="17"/>
        <v>246.04697518348419</v>
      </c>
      <c r="L98" s="7">
        <f t="shared" si="18"/>
        <v>46736.135794526323</v>
      </c>
      <c r="M98" s="7">
        <f t="shared" si="19"/>
        <v>0</v>
      </c>
      <c r="N98" s="7">
        <f t="shared" si="20"/>
        <v>7.9402224443858227</v>
      </c>
      <c r="O98" s="7">
        <f t="shared" si="21"/>
        <v>1492.0939503669697</v>
      </c>
    </row>
    <row r="99" spans="1:15" x14ac:dyDescent="0.2">
      <c r="A99" s="4">
        <v>77</v>
      </c>
      <c r="B99" s="7">
        <f t="shared" si="11"/>
        <v>2233.4309784628258</v>
      </c>
      <c r="C99" s="6">
        <f t="shared" si="12"/>
        <v>488.1953302921292</v>
      </c>
      <c r="D99" s="6">
        <f>IF($A99&gt;$D$13,"",SUM(C$23:C99))</f>
        <v>61480.413299472311</v>
      </c>
      <c r="E99" s="6">
        <f t="shared" si="13"/>
        <v>1745.2356481706965</v>
      </c>
      <c r="F99" s="6">
        <f>IF($A99&gt;$D$13,"",SUM(E$23:E99))</f>
        <v>110493.77204216526</v>
      </c>
      <c r="G99" s="6">
        <f t="shared" si="14"/>
        <v>89506.227957834766</v>
      </c>
      <c r="H99" s="6">
        <f t="shared" si="15"/>
        <v>250.03832650071507</v>
      </c>
      <c r="I99" s="6"/>
      <c r="J99" s="7">
        <f t="shared" si="16"/>
        <v>500</v>
      </c>
      <c r="K99" s="7">
        <f t="shared" si="17"/>
        <v>250.03832650071581</v>
      </c>
      <c r="L99" s="7">
        <f t="shared" si="18"/>
        <v>47486.174121027041</v>
      </c>
      <c r="M99" s="7">
        <f t="shared" si="19"/>
        <v>0</v>
      </c>
      <c r="N99" s="7">
        <f t="shared" si="20"/>
        <v>7.9827026344632879</v>
      </c>
      <c r="O99" s="7">
        <f t="shared" si="21"/>
        <v>1500.076653001433</v>
      </c>
    </row>
    <row r="100" spans="1:15" x14ac:dyDescent="0.2">
      <c r="A100" s="4">
        <v>78</v>
      </c>
      <c r="B100" s="7">
        <f t="shared" si="11"/>
        <v>2233.4309784628258</v>
      </c>
      <c r="C100" s="6">
        <f t="shared" si="12"/>
        <v>478.85831957441599</v>
      </c>
      <c r="D100" s="6">
        <f>IF($A100&gt;$D$13,"",SUM(C$23:C100))</f>
        <v>61959.271619046725</v>
      </c>
      <c r="E100" s="6">
        <f t="shared" si="13"/>
        <v>1754.5726588884099</v>
      </c>
      <c r="F100" s="6">
        <f>IF($A100&gt;$D$13,"",SUM(E$23:E100))</f>
        <v>112248.34470105368</v>
      </c>
      <c r="G100" s="6">
        <f t="shared" si="14"/>
        <v>87751.655298946353</v>
      </c>
      <c r="H100" s="6">
        <f t="shared" si="15"/>
        <v>254.05103154749384</v>
      </c>
      <c r="I100" s="6"/>
      <c r="J100" s="7">
        <f t="shared" si="16"/>
        <v>500</v>
      </c>
      <c r="K100" s="7">
        <f t="shared" si="17"/>
        <v>254.05103154749466</v>
      </c>
      <c r="L100" s="7">
        <f t="shared" si="18"/>
        <v>48240.225152574538</v>
      </c>
      <c r="M100" s="7">
        <f t="shared" si="19"/>
        <v>0</v>
      </c>
      <c r="N100" s="7">
        <f t="shared" si="20"/>
        <v>8.0254100935576655</v>
      </c>
      <c r="O100" s="7">
        <f t="shared" si="21"/>
        <v>1508.1020630949906</v>
      </c>
    </row>
    <row r="101" spans="1:15" x14ac:dyDescent="0.2">
      <c r="A101" s="4">
        <v>79</v>
      </c>
      <c r="B101" s="7">
        <f t="shared" si="11"/>
        <v>2233.4309784628258</v>
      </c>
      <c r="C101" s="6">
        <f t="shared" si="12"/>
        <v>469.47135584936296</v>
      </c>
      <c r="D101" s="6">
        <f>IF($A101&gt;$D$13,"",SUM(C$23:C101))</f>
        <v>62428.742974896086</v>
      </c>
      <c r="E101" s="6">
        <f t="shared" si="13"/>
        <v>1763.9596226134629</v>
      </c>
      <c r="F101" s="6">
        <f>IF($A101&gt;$D$13,"",SUM(E$23:E101))</f>
        <v>114012.30432366714</v>
      </c>
      <c r="G101" s="6">
        <f t="shared" si="14"/>
        <v>85987.695676332893</v>
      </c>
      <c r="H101" s="6">
        <f t="shared" si="15"/>
        <v>258.08520456627303</v>
      </c>
      <c r="I101" s="6"/>
      <c r="J101" s="7">
        <f t="shared" si="16"/>
        <v>500</v>
      </c>
      <c r="K101" s="7">
        <f t="shared" si="17"/>
        <v>258.08520456627377</v>
      </c>
      <c r="L101" s="7">
        <f t="shared" si="18"/>
        <v>48998.310357140814</v>
      </c>
      <c r="M101" s="7">
        <f t="shared" si="19"/>
        <v>0</v>
      </c>
      <c r="N101" s="7">
        <f t="shared" si="20"/>
        <v>8.0683460375582001</v>
      </c>
      <c r="O101" s="7">
        <f t="shared" si="21"/>
        <v>1516.1704091325489</v>
      </c>
    </row>
    <row r="102" spans="1:15" x14ac:dyDescent="0.2">
      <c r="A102" s="4">
        <v>80</v>
      </c>
      <c r="B102" s="7">
        <f t="shared" si="11"/>
        <v>2233.4309784628258</v>
      </c>
      <c r="C102" s="6">
        <f t="shared" si="12"/>
        <v>460.03417186838095</v>
      </c>
      <c r="D102" s="6">
        <f>IF($A102&gt;$D$13,"",SUM(C$23:C102))</f>
        <v>62888.777146764463</v>
      </c>
      <c r="E102" s="6">
        <f t="shared" si="13"/>
        <v>1773.3968065944448</v>
      </c>
      <c r="F102" s="6">
        <f>IF($A102&gt;$D$13,"",SUM(E$23:E102))</f>
        <v>115785.70113026159</v>
      </c>
      <c r="G102" s="6">
        <f t="shared" si="14"/>
        <v>84214.298869738443</v>
      </c>
      <c r="H102" s="6">
        <f t="shared" si="15"/>
        <v>262.14096041070258</v>
      </c>
      <c r="I102" s="6"/>
      <c r="J102" s="7">
        <f t="shared" si="16"/>
        <v>500</v>
      </c>
      <c r="K102" s="7">
        <f t="shared" si="17"/>
        <v>262.14096041070331</v>
      </c>
      <c r="L102" s="7">
        <f t="shared" si="18"/>
        <v>49760.451317551517</v>
      </c>
      <c r="M102" s="7">
        <f t="shared" si="19"/>
        <v>0</v>
      </c>
      <c r="N102" s="7">
        <f t="shared" si="20"/>
        <v>8.111511688859137</v>
      </c>
      <c r="O102" s="7">
        <f t="shared" si="21"/>
        <v>1524.281920821408</v>
      </c>
    </row>
    <row r="103" spans="1:15" x14ac:dyDescent="0.2">
      <c r="A103" s="4">
        <v>81</v>
      </c>
      <c r="B103" s="7">
        <f t="shared" si="11"/>
        <v>2233.4309784628258</v>
      </c>
      <c r="C103" s="6">
        <f t="shared" si="12"/>
        <v>450.54649895310064</v>
      </c>
      <c r="D103" s="6">
        <f>IF($A103&gt;$D$13,"",SUM(C$23:C103))</f>
        <v>63339.323645717566</v>
      </c>
      <c r="E103" s="6">
        <f t="shared" si="13"/>
        <v>1782.8844795097252</v>
      </c>
      <c r="F103" s="6">
        <f>IF($A103&gt;$D$13,"",SUM(E$23:E103))</f>
        <v>117568.58560977131</v>
      </c>
      <c r="G103" s="6">
        <f t="shared" si="14"/>
        <v>82431.414390228718</v>
      </c>
      <c r="H103" s="6">
        <f t="shared" si="15"/>
        <v>266.21841454889983</v>
      </c>
      <c r="I103" s="6"/>
      <c r="J103" s="7">
        <f t="shared" si="16"/>
        <v>500</v>
      </c>
      <c r="K103" s="7">
        <f t="shared" si="17"/>
        <v>266.21841454890063</v>
      </c>
      <c r="L103" s="7">
        <f t="shared" si="18"/>
        <v>50526.669732100418</v>
      </c>
      <c r="M103" s="7">
        <f t="shared" si="19"/>
        <v>0</v>
      </c>
      <c r="N103" s="7">
        <f t="shared" si="20"/>
        <v>8.1549082763945329</v>
      </c>
      <c r="O103" s="7">
        <f t="shared" si="21"/>
        <v>1532.4368290978025</v>
      </c>
    </row>
    <row r="104" spans="1:15" x14ac:dyDescent="0.2">
      <c r="A104" s="4">
        <v>82</v>
      </c>
      <c r="B104" s="7">
        <f t="shared" si="11"/>
        <v>2233.4309784628258</v>
      </c>
      <c r="C104" s="6">
        <f t="shared" si="12"/>
        <v>441.00806698772362</v>
      </c>
      <c r="D104" s="6">
        <f>IF($A104&gt;$D$13,"",SUM(C$23:C104))</f>
        <v>63780.331712705287</v>
      </c>
      <c r="E104" s="6">
        <f t="shared" si="13"/>
        <v>1792.4229114751022</v>
      </c>
      <c r="F104" s="6">
        <f>IF($A104&gt;$D$13,"",SUM(E$23:E104))</f>
        <v>119361.00852124642</v>
      </c>
      <c r="G104" s="6">
        <f t="shared" si="14"/>
        <v>80638.991478753611</v>
      </c>
      <c r="H104" s="6">
        <f t="shared" si="15"/>
        <v>270.31768306673644</v>
      </c>
      <c r="I104" s="6"/>
      <c r="J104" s="7">
        <f t="shared" si="16"/>
        <v>500</v>
      </c>
      <c r="K104" s="7">
        <f t="shared" si="17"/>
        <v>270.31768306673723</v>
      </c>
      <c r="L104" s="7">
        <f t="shared" si="18"/>
        <v>51296.987415167154</v>
      </c>
      <c r="M104" s="7">
        <f t="shared" si="19"/>
        <v>0</v>
      </c>
      <c r="N104" s="7">
        <f t="shared" si="20"/>
        <v>8.1985370356732421</v>
      </c>
      <c r="O104" s="7">
        <f t="shared" si="21"/>
        <v>1540.6353661334758</v>
      </c>
    </row>
    <row r="105" spans="1:15" x14ac:dyDescent="0.2">
      <c r="A105" s="4">
        <v>83</v>
      </c>
      <c r="B105" s="7">
        <f t="shared" si="11"/>
        <v>2233.4309784628258</v>
      </c>
      <c r="C105" s="6">
        <f t="shared" si="12"/>
        <v>431.41860441133178</v>
      </c>
      <c r="D105" s="6">
        <f>IF($A105&gt;$D$13,"",SUM(C$23:C105))</f>
        <v>64211.750317116617</v>
      </c>
      <c r="E105" s="6">
        <f t="shared" si="13"/>
        <v>1802.0123740514941</v>
      </c>
      <c r="F105" s="6">
        <f>IF($A105&gt;$D$13,"",SUM(E$23:E105))</f>
        <v>121163.02089529792</v>
      </c>
      <c r="G105" s="6">
        <f t="shared" si="14"/>
        <v>78836.979104702114</v>
      </c>
      <c r="H105" s="6">
        <f t="shared" si="15"/>
        <v>274.43888267114346</v>
      </c>
      <c r="I105" s="6"/>
      <c r="J105" s="7">
        <f t="shared" si="16"/>
        <v>500</v>
      </c>
      <c r="K105" s="7">
        <f t="shared" si="17"/>
        <v>274.43888267114426</v>
      </c>
      <c r="L105" s="7">
        <f t="shared" si="18"/>
        <v>52071.426297838298</v>
      </c>
      <c r="M105" s="7">
        <f t="shared" si="19"/>
        <v>0</v>
      </c>
      <c r="N105" s="7">
        <f t="shared" si="20"/>
        <v>8.2423992088140956</v>
      </c>
      <c r="O105" s="7">
        <f t="shared" si="21"/>
        <v>1548.8777653422899</v>
      </c>
    </row>
    <row r="106" spans="1:15" x14ac:dyDescent="0.2">
      <c r="A106" s="4">
        <v>84</v>
      </c>
      <c r="B106" s="7">
        <f t="shared" si="11"/>
        <v>2233.4309784628258</v>
      </c>
      <c r="C106" s="6">
        <f t="shared" si="12"/>
        <v>421.77783821015629</v>
      </c>
      <c r="D106" s="6">
        <f>IF($A106&gt;$D$13,"",SUM(C$23:C106))</f>
        <v>64633.528155326771</v>
      </c>
      <c r="E106" s="6">
        <f t="shared" si="13"/>
        <v>1811.6531402526696</v>
      </c>
      <c r="F106" s="6">
        <f>IF($A106&gt;$D$13,"",SUM(E$23:E106))</f>
        <v>122974.67403555059</v>
      </c>
      <c r="G106" s="6">
        <f t="shared" si="14"/>
        <v>77025.325964449439</v>
      </c>
      <c r="H106" s="6">
        <f t="shared" si="15"/>
        <v>278.58213069343418</v>
      </c>
      <c r="I106" s="6"/>
      <c r="J106" s="7">
        <f t="shared" si="16"/>
        <v>500</v>
      </c>
      <c r="K106" s="7">
        <f t="shared" si="17"/>
        <v>278.58213069343486</v>
      </c>
      <c r="L106" s="7">
        <f t="shared" si="18"/>
        <v>52850.008428531735</v>
      </c>
      <c r="M106" s="7">
        <f t="shared" si="19"/>
        <v>0</v>
      </c>
      <c r="N106" s="7">
        <f t="shared" si="20"/>
        <v>8.2864960445812503</v>
      </c>
      <c r="O106" s="7">
        <f t="shared" si="21"/>
        <v>1557.1642613868712</v>
      </c>
    </row>
    <row r="107" spans="1:15" x14ac:dyDescent="0.2">
      <c r="A107" s="4">
        <v>85</v>
      </c>
      <c r="B107" s="7">
        <f t="shared" si="11"/>
        <v>2233.4309784628258</v>
      </c>
      <c r="C107" s="6">
        <f t="shared" si="12"/>
        <v>412.08549390980448</v>
      </c>
      <c r="D107" s="6">
        <f>IF($A107&gt;$D$13,"",SUM(C$23:C107))</f>
        <v>65045.613649236577</v>
      </c>
      <c r="E107" s="6">
        <f t="shared" si="13"/>
        <v>1821.3454845530214</v>
      </c>
      <c r="F107" s="6">
        <f>IF($A107&gt;$D$13,"",SUM(E$23:E107))</f>
        <v>124796.01952010361</v>
      </c>
      <c r="G107" s="6">
        <f t="shared" si="14"/>
        <v>75203.980479896418</v>
      </c>
      <c r="H107" s="6">
        <f t="shared" si="15"/>
        <v>282.74754509264397</v>
      </c>
      <c r="I107" s="6"/>
      <c r="J107" s="7">
        <f t="shared" si="16"/>
        <v>500</v>
      </c>
      <c r="K107" s="7">
        <f t="shared" si="17"/>
        <v>282.74754509264477</v>
      </c>
      <c r="L107" s="7">
        <f t="shared" si="18"/>
        <v>53632.755973624378</v>
      </c>
      <c r="M107" s="7">
        <f t="shared" si="19"/>
        <v>0</v>
      </c>
      <c r="N107" s="7">
        <f t="shared" si="20"/>
        <v>8.3308287984197609</v>
      </c>
      <c r="O107" s="7">
        <f t="shared" si="21"/>
        <v>1565.495090185291</v>
      </c>
    </row>
    <row r="108" spans="1:15" x14ac:dyDescent="0.2">
      <c r="A108" s="4">
        <v>86</v>
      </c>
      <c r="B108" s="7">
        <f t="shared" si="11"/>
        <v>2233.4309784628258</v>
      </c>
      <c r="C108" s="6">
        <f t="shared" si="12"/>
        <v>402.3412955674458</v>
      </c>
      <c r="D108" s="6">
        <f>IF($A108&gt;$D$13,"",SUM(C$23:C108))</f>
        <v>65447.95494480402</v>
      </c>
      <c r="E108" s="6">
        <f t="shared" si="13"/>
        <v>1831.0896828953801</v>
      </c>
      <c r="F108" s="6">
        <f>IF($A108&gt;$D$13,"",SUM(E$23:E108))</f>
        <v>126627.109202999</v>
      </c>
      <c r="G108" s="6">
        <f t="shared" si="14"/>
        <v>73372.890797001033</v>
      </c>
      <c r="H108" s="6">
        <f t="shared" si="15"/>
        <v>286.93524445888971</v>
      </c>
      <c r="I108" s="6"/>
      <c r="J108" s="7">
        <f t="shared" si="16"/>
        <v>500</v>
      </c>
      <c r="K108" s="7">
        <f t="shared" si="17"/>
        <v>286.93524445889039</v>
      </c>
      <c r="L108" s="7">
        <f t="shared" si="18"/>
        <v>54419.691218083266</v>
      </c>
      <c r="M108" s="7">
        <f t="shared" si="19"/>
        <v>0</v>
      </c>
      <c r="N108" s="7">
        <f t="shared" si="20"/>
        <v>8.3753987324913073</v>
      </c>
      <c r="O108" s="7">
        <f t="shared" si="21"/>
        <v>1573.8704889177823</v>
      </c>
    </row>
    <row r="109" spans="1:15" x14ac:dyDescent="0.2">
      <c r="A109" s="4">
        <v>87</v>
      </c>
      <c r="B109" s="7">
        <f t="shared" si="11"/>
        <v>2233.4309784628258</v>
      </c>
      <c r="C109" s="6">
        <f t="shared" si="12"/>
        <v>392.54496576395553</v>
      </c>
      <c r="D109" s="6">
        <f>IF($A109&gt;$D$13,"",SUM(C$23:C109))</f>
        <v>65840.499910567974</v>
      </c>
      <c r="E109" s="6">
        <f t="shared" si="13"/>
        <v>1840.8860126988702</v>
      </c>
      <c r="F109" s="6">
        <f>IF($A109&gt;$D$13,"",SUM(E$23:E109))</f>
        <v>128467.99521569787</v>
      </c>
      <c r="G109" s="6">
        <f t="shared" si="14"/>
        <v>71532.00478430216</v>
      </c>
      <c r="H109" s="6">
        <f t="shared" si="15"/>
        <v>291.14534801674466</v>
      </c>
      <c r="I109" s="6"/>
      <c r="J109" s="7">
        <f t="shared" si="16"/>
        <v>500</v>
      </c>
      <c r="K109" s="7">
        <f t="shared" si="17"/>
        <v>291.14534801674546</v>
      </c>
      <c r="L109" s="7">
        <f t="shared" si="18"/>
        <v>55210.836566100013</v>
      </c>
      <c r="M109" s="7">
        <f t="shared" si="19"/>
        <v>0</v>
      </c>
      <c r="N109" s="7">
        <f t="shared" si="20"/>
        <v>8.4202071157101344</v>
      </c>
      <c r="O109" s="7">
        <f t="shared" si="21"/>
        <v>1582.2906960334924</v>
      </c>
    </row>
    <row r="110" spans="1:15" x14ac:dyDescent="0.2">
      <c r="A110" s="4">
        <v>88</v>
      </c>
      <c r="B110" s="7">
        <f t="shared" si="11"/>
        <v>2233.4309784628258</v>
      </c>
      <c r="C110" s="6">
        <f t="shared" si="12"/>
        <v>382.69622559601652</v>
      </c>
      <c r="D110" s="6">
        <f>IF($A110&gt;$D$13,"",SUM(C$23:C110))</f>
        <v>66223.196136163984</v>
      </c>
      <c r="E110" s="6">
        <f t="shared" si="13"/>
        <v>1850.7347528668092</v>
      </c>
      <c r="F110" s="6">
        <f>IF($A110&gt;$D$13,"",SUM(E$23:E110))</f>
        <v>130318.72996856467</v>
      </c>
      <c r="G110" s="6">
        <f t="shared" si="14"/>
        <v>69681.270031435357</v>
      </c>
      <c r="H110" s="6">
        <f t="shared" si="15"/>
        <v>295.37797562863449</v>
      </c>
      <c r="I110" s="6"/>
      <c r="J110" s="7">
        <f t="shared" si="16"/>
        <v>500</v>
      </c>
      <c r="K110" s="7">
        <f t="shared" si="17"/>
        <v>295.37797562863506</v>
      </c>
      <c r="L110" s="7">
        <f t="shared" si="18"/>
        <v>56006.214541728652</v>
      </c>
      <c r="M110" s="7">
        <f t="shared" si="19"/>
        <v>0</v>
      </c>
      <c r="N110" s="7">
        <f t="shared" si="20"/>
        <v>8.4652552237791845</v>
      </c>
      <c r="O110" s="7">
        <f t="shared" si="21"/>
        <v>1590.7559512572716</v>
      </c>
    </row>
    <row r="111" spans="1:15" x14ac:dyDescent="0.2">
      <c r="A111" s="4">
        <v>89</v>
      </c>
      <c r="B111" s="7">
        <f t="shared" si="11"/>
        <v>2233.4309784628258</v>
      </c>
      <c r="C111" s="6">
        <f t="shared" si="12"/>
        <v>372.79479466817912</v>
      </c>
      <c r="D111" s="6">
        <f>IF($A111&gt;$D$13,"",SUM(C$23:C111))</f>
        <v>66595.990930832166</v>
      </c>
      <c r="E111" s="6">
        <f t="shared" si="13"/>
        <v>1860.6361837946467</v>
      </c>
      <c r="F111" s="6">
        <f>IF($A111&gt;$D$13,"",SUM(E$23:E111))</f>
        <v>132179.36615235932</v>
      </c>
      <c r="G111" s="6">
        <f t="shared" si="14"/>
        <v>67820.633847640711</v>
      </c>
      <c r="H111" s="6">
        <f t="shared" si="15"/>
        <v>299.63324779824762</v>
      </c>
      <c r="I111" s="6"/>
      <c r="J111" s="7">
        <f t="shared" si="16"/>
        <v>500</v>
      </c>
      <c r="K111" s="7">
        <f t="shared" si="17"/>
        <v>299.63324779824825</v>
      </c>
      <c r="L111" s="7">
        <f t="shared" si="18"/>
        <v>56805.847789526902</v>
      </c>
      <c r="M111" s="7">
        <f t="shared" si="19"/>
        <v>0</v>
      </c>
      <c r="N111" s="7">
        <f t="shared" si="20"/>
        <v>8.5105443392264029</v>
      </c>
      <c r="O111" s="7">
        <f t="shared" si="21"/>
        <v>1599.2664955964981</v>
      </c>
    </row>
    <row r="112" spans="1:15" x14ac:dyDescent="0.2">
      <c r="A112" s="4">
        <v>90</v>
      </c>
      <c r="B112" s="7">
        <f t="shared" si="11"/>
        <v>2233.4309784628258</v>
      </c>
      <c r="C112" s="6">
        <f t="shared" si="12"/>
        <v>362.84039108487781</v>
      </c>
      <c r="D112" s="6">
        <f>IF($A112&gt;$D$13,"",SUM(C$23:C112))</f>
        <v>66958.831321917038</v>
      </c>
      <c r="E112" s="6">
        <f t="shared" si="13"/>
        <v>1870.5905873779479</v>
      </c>
      <c r="F112" s="6">
        <f>IF($A112&gt;$D$13,"",SUM(E$23:E112))</f>
        <v>134049.95673973727</v>
      </c>
      <c r="G112" s="6">
        <f t="shared" si="14"/>
        <v>65950.04326026277</v>
      </c>
      <c r="H112" s="6">
        <f t="shared" si="15"/>
        <v>303.91128567396817</v>
      </c>
      <c r="I112" s="6"/>
      <c r="J112" s="7">
        <f t="shared" si="16"/>
        <v>500</v>
      </c>
      <c r="K112" s="7">
        <f t="shared" si="17"/>
        <v>303.91128567396891</v>
      </c>
      <c r="L112" s="7">
        <f t="shared" si="18"/>
        <v>57609.759075200869</v>
      </c>
      <c r="M112" s="7">
        <f t="shared" si="19"/>
        <v>0</v>
      </c>
      <c r="N112" s="7">
        <f t="shared" si="20"/>
        <v>8.5560757514412646</v>
      </c>
      <c r="O112" s="7">
        <f t="shared" si="21"/>
        <v>1607.8225713479394</v>
      </c>
    </row>
    <row r="113" spans="1:15" x14ac:dyDescent="0.2">
      <c r="A113" s="4">
        <v>91</v>
      </c>
      <c r="B113" s="7">
        <f t="shared" si="11"/>
        <v>2233.4309784628258</v>
      </c>
      <c r="C113" s="6">
        <f t="shared" si="12"/>
        <v>352.83273144240582</v>
      </c>
      <c r="D113" s="6">
        <f>IF($A113&gt;$D$13,"",SUM(C$23:C113))</f>
        <v>67311.664053359447</v>
      </c>
      <c r="E113" s="6">
        <f t="shared" si="13"/>
        <v>1880.5982470204199</v>
      </c>
      <c r="F113" s="6">
        <f>IF($A113&gt;$D$13,"",SUM(E$23:E113))</f>
        <v>135930.55498675769</v>
      </c>
      <c r="G113" s="6">
        <f t="shared" si="14"/>
        <v>64069.445013242352</v>
      </c>
      <c r="H113" s="6">
        <f t="shared" si="15"/>
        <v>308.21221105232394</v>
      </c>
      <c r="I113" s="6"/>
      <c r="J113" s="7">
        <f t="shared" si="16"/>
        <v>500</v>
      </c>
      <c r="K113" s="7">
        <f t="shared" si="17"/>
        <v>308.21221105232462</v>
      </c>
      <c r="L113" s="7">
        <f t="shared" si="18"/>
        <v>58417.971286253196</v>
      </c>
      <c r="M113" s="7">
        <f t="shared" si="19"/>
        <v>0</v>
      </c>
      <c r="N113" s="7">
        <f t="shared" si="20"/>
        <v>8.6018507567114746</v>
      </c>
      <c r="O113" s="7">
        <f t="shared" si="21"/>
        <v>1616.4244221046508</v>
      </c>
    </row>
    <row r="114" spans="1:15" x14ac:dyDescent="0.2">
      <c r="A114" s="4">
        <v>92</v>
      </c>
      <c r="B114" s="7">
        <f t="shared" si="11"/>
        <v>2233.4309784628258</v>
      </c>
      <c r="C114" s="6">
        <f t="shared" si="12"/>
        <v>342.77153082084658</v>
      </c>
      <c r="D114" s="6">
        <f>IF($A114&gt;$D$13,"",SUM(C$23:C114))</f>
        <v>67654.43558418029</v>
      </c>
      <c r="E114" s="6">
        <f t="shared" si="13"/>
        <v>1890.6594476419791</v>
      </c>
      <c r="F114" s="6">
        <f>IF($A114&gt;$D$13,"",SUM(E$23:E114))</f>
        <v>137821.21443439968</v>
      </c>
      <c r="G114" s="6">
        <f t="shared" si="14"/>
        <v>62178.785565600374</v>
      </c>
      <c r="H114" s="6">
        <f t="shared" si="15"/>
        <v>312.53614638145382</v>
      </c>
      <c r="I114" s="6"/>
      <c r="J114" s="7">
        <f t="shared" si="16"/>
        <v>500</v>
      </c>
      <c r="K114" s="7">
        <f t="shared" si="17"/>
        <v>312.53614638145456</v>
      </c>
      <c r="L114" s="7">
        <f t="shared" si="18"/>
        <v>59230.507432634651</v>
      </c>
      <c r="M114" s="7">
        <f t="shared" si="19"/>
        <v>0</v>
      </c>
      <c r="N114" s="7">
        <f t="shared" si="20"/>
        <v>8.6478706582598814</v>
      </c>
      <c r="O114" s="7">
        <f t="shared" si="21"/>
        <v>1625.0722927629108</v>
      </c>
    </row>
    <row r="115" spans="1:15" x14ac:dyDescent="0.2">
      <c r="A115" s="4">
        <v>93</v>
      </c>
      <c r="B115" s="7">
        <f t="shared" si="11"/>
        <v>2233.4309784628258</v>
      </c>
      <c r="C115" s="6">
        <f t="shared" si="12"/>
        <v>332.656502775962</v>
      </c>
      <c r="D115" s="6">
        <f>IF($A115&gt;$D$13,"",SUM(C$23:C115))</f>
        <v>67987.092086956254</v>
      </c>
      <c r="E115" s="6">
        <f t="shared" si="13"/>
        <v>1900.7744756868638</v>
      </c>
      <c r="F115" s="6">
        <f>IF($A115&gt;$D$13,"",SUM(E$23:E115))</f>
        <v>139721.98891008654</v>
      </c>
      <c r="G115" s="6">
        <f t="shared" si="14"/>
        <v>60278.011089913511</v>
      </c>
      <c r="H115" s="6">
        <f t="shared" si="15"/>
        <v>316.88321476459458</v>
      </c>
      <c r="I115" s="6"/>
      <c r="J115" s="7">
        <f t="shared" si="16"/>
        <v>500</v>
      </c>
      <c r="K115" s="7">
        <f t="shared" si="17"/>
        <v>316.88321476459538</v>
      </c>
      <c r="L115" s="7">
        <f t="shared" si="18"/>
        <v>60047.390647399247</v>
      </c>
      <c r="M115" s="7">
        <f t="shared" si="19"/>
        <v>0</v>
      </c>
      <c r="N115" s="7">
        <f t="shared" si="20"/>
        <v>8.6941367662815718</v>
      </c>
      <c r="O115" s="7">
        <f t="shared" si="21"/>
        <v>1633.7664295291925</v>
      </c>
    </row>
    <row r="116" spans="1:15" x14ac:dyDescent="0.2">
      <c r="A116" s="4">
        <v>94</v>
      </c>
      <c r="B116" s="7">
        <f t="shared" si="11"/>
        <v>2233.4309784628258</v>
      </c>
      <c r="C116" s="6">
        <f t="shared" si="12"/>
        <v>322.48735933103728</v>
      </c>
      <c r="D116" s="6">
        <f>IF($A116&gt;$D$13,"",SUM(C$23:C116))</f>
        <v>68309.579446287287</v>
      </c>
      <c r="E116" s="6">
        <f t="shared" si="13"/>
        <v>1910.9436191317886</v>
      </c>
      <c r="F116" s="6">
        <f>IF($A116&gt;$D$13,"",SUM(E$23:E116))</f>
        <v>141632.93252921832</v>
      </c>
      <c r="G116" s="6">
        <f t="shared" si="14"/>
        <v>58367.067470781723</v>
      </c>
      <c r="H116" s="6">
        <f t="shared" si="15"/>
        <v>321.25353996358513</v>
      </c>
      <c r="I116" s="6"/>
      <c r="J116" s="7">
        <f t="shared" si="16"/>
        <v>500</v>
      </c>
      <c r="K116" s="7">
        <f t="shared" si="17"/>
        <v>321.25353996358598</v>
      </c>
      <c r="L116" s="7">
        <f t="shared" si="18"/>
        <v>60868.644187362836</v>
      </c>
      <c r="M116" s="7">
        <f t="shared" si="19"/>
        <v>0</v>
      </c>
      <c r="N116" s="7">
        <f t="shared" si="20"/>
        <v>8.7406503979811792</v>
      </c>
      <c r="O116" s="7">
        <f t="shared" si="21"/>
        <v>1642.5070799271737</v>
      </c>
    </row>
    <row r="117" spans="1:15" x14ac:dyDescent="0.2">
      <c r="A117" s="4">
        <v>95</v>
      </c>
      <c r="B117" s="7">
        <f t="shared" si="11"/>
        <v>2233.4309784628258</v>
      </c>
      <c r="C117" s="6">
        <f t="shared" si="12"/>
        <v>312.26381096868221</v>
      </c>
      <c r="D117" s="6">
        <f>IF($A117&gt;$D$13,"",SUM(C$23:C117))</f>
        <v>68621.843257255969</v>
      </c>
      <c r="E117" s="6">
        <f t="shared" si="13"/>
        <v>1921.1671674941435</v>
      </c>
      <c r="F117" s="6">
        <f>IF($A117&gt;$D$13,"",SUM(E$23:E117))</f>
        <v>143554.09969671245</v>
      </c>
      <c r="G117" s="6">
        <f t="shared" si="14"/>
        <v>56445.900303287577</v>
      </c>
      <c r="H117" s="6">
        <f t="shared" si="15"/>
        <v>325.64724640239029</v>
      </c>
      <c r="I117" s="6"/>
      <c r="J117" s="7">
        <f t="shared" si="16"/>
        <v>500</v>
      </c>
      <c r="K117" s="7">
        <f t="shared" si="17"/>
        <v>325.64724640239115</v>
      </c>
      <c r="L117" s="7">
        <f t="shared" si="18"/>
        <v>61694.291433765226</v>
      </c>
      <c r="M117" s="7">
        <f t="shared" si="19"/>
        <v>0</v>
      </c>
      <c r="N117" s="7">
        <f t="shared" si="20"/>
        <v>8.7874128776103788</v>
      </c>
      <c r="O117" s="7">
        <f t="shared" si="21"/>
        <v>1651.2944928047841</v>
      </c>
    </row>
    <row r="118" spans="1:15" x14ac:dyDescent="0.2">
      <c r="A118" s="4">
        <v>96</v>
      </c>
      <c r="B118" s="7">
        <f t="shared" si="11"/>
        <v>2233.4309784628258</v>
      </c>
      <c r="C118" s="6">
        <f t="shared" si="12"/>
        <v>301.98556662258852</v>
      </c>
      <c r="D118" s="6">
        <f>IF($A118&gt;$D$13,"",SUM(C$23:C118))</f>
        <v>68923.828823878561</v>
      </c>
      <c r="E118" s="6">
        <f t="shared" si="13"/>
        <v>1931.4454118402373</v>
      </c>
      <c r="F118" s="6">
        <f>IF($A118&gt;$D$13,"",SUM(E$23:E118))</f>
        <v>145485.5451085527</v>
      </c>
      <c r="G118" s="6">
        <f t="shared" si="14"/>
        <v>54514.454891447342</v>
      </c>
      <c r="H118" s="6">
        <f t="shared" si="15"/>
        <v>330.06445917064309</v>
      </c>
      <c r="I118" s="6"/>
      <c r="J118" s="7">
        <f t="shared" si="16"/>
        <v>500</v>
      </c>
      <c r="K118" s="7">
        <f t="shared" si="17"/>
        <v>330.06445917064394</v>
      </c>
      <c r="L118" s="7">
        <f t="shared" si="18"/>
        <v>62524.35589293587</v>
      </c>
      <c r="M118" s="7">
        <f t="shared" si="19"/>
        <v>0</v>
      </c>
      <c r="N118" s="7">
        <f t="shared" si="20"/>
        <v>8.834425536505595</v>
      </c>
      <c r="O118" s="7">
        <f t="shared" si="21"/>
        <v>1660.1289183412898</v>
      </c>
    </row>
    <row r="119" spans="1:15" x14ac:dyDescent="0.2">
      <c r="A119" s="4">
        <v>97</v>
      </c>
      <c r="B119" s="7">
        <f t="shared" si="11"/>
        <v>2233.4309784628258</v>
      </c>
      <c r="C119" s="6">
        <f t="shared" si="12"/>
        <v>291.65233366924326</v>
      </c>
      <c r="D119" s="6">
        <f>IF($A119&gt;$D$13,"",SUM(C$23:C119))</f>
        <v>69215.481157547809</v>
      </c>
      <c r="E119" s="6">
        <f t="shared" si="13"/>
        <v>1941.7786447935825</v>
      </c>
      <c r="F119" s="6">
        <f>IF($A119&gt;$D$13,"",SUM(E$23:E119))</f>
        <v>147427.32375334628</v>
      </c>
      <c r="G119" s="6">
        <f t="shared" si="14"/>
        <v>52572.676246653762</v>
      </c>
      <c r="H119" s="6">
        <f t="shared" si="15"/>
        <v>334.50530402720608</v>
      </c>
      <c r="I119" s="6"/>
      <c r="J119" s="7">
        <f t="shared" si="16"/>
        <v>500</v>
      </c>
      <c r="K119" s="7">
        <f t="shared" si="17"/>
        <v>334.50530402720688</v>
      </c>
      <c r="L119" s="7">
        <f t="shared" si="18"/>
        <v>63358.861196963073</v>
      </c>
      <c r="M119" s="7">
        <f t="shared" si="19"/>
        <v>0</v>
      </c>
      <c r="N119" s="7">
        <f t="shared" si="20"/>
        <v>8.8816897131258994</v>
      </c>
      <c r="O119" s="7">
        <f t="shared" si="21"/>
        <v>1669.0106080544158</v>
      </c>
    </row>
    <row r="120" spans="1:15" x14ac:dyDescent="0.2">
      <c r="A120" s="4">
        <v>98</v>
      </c>
      <c r="B120" s="7">
        <f t="shared" si="11"/>
        <v>2233.4309784628258</v>
      </c>
      <c r="C120" s="6">
        <f t="shared" si="12"/>
        <v>281.26381791959761</v>
      </c>
      <c r="D120" s="6">
        <f>IF($A120&gt;$D$13,"",SUM(C$23:C120))</f>
        <v>69496.744975467402</v>
      </c>
      <c r="E120" s="6">
        <f t="shared" si="13"/>
        <v>1952.1671605432282</v>
      </c>
      <c r="F120" s="6">
        <f>IF($A120&gt;$D$13,"",SUM(E$23:E120))</f>
        <v>149379.49091388952</v>
      </c>
      <c r="G120" s="6">
        <f t="shared" si="14"/>
        <v>50620.509086110535</v>
      </c>
      <c r="H120" s="6">
        <f t="shared" si="15"/>
        <v>338.96990740375156</v>
      </c>
      <c r="I120" s="6"/>
      <c r="J120" s="7">
        <f t="shared" si="16"/>
        <v>500</v>
      </c>
      <c r="K120" s="7">
        <f t="shared" si="17"/>
        <v>338.96990740375242</v>
      </c>
      <c r="L120" s="7">
        <f t="shared" si="18"/>
        <v>64197.831104366822</v>
      </c>
      <c r="M120" s="7">
        <f t="shared" si="19"/>
        <v>0</v>
      </c>
      <c r="N120" s="7">
        <f t="shared" si="20"/>
        <v>8.9292067530911243</v>
      </c>
      <c r="O120" s="7">
        <f t="shared" si="21"/>
        <v>1677.939814807507</v>
      </c>
    </row>
    <row r="121" spans="1:15" x14ac:dyDescent="0.2">
      <c r="A121" s="4">
        <v>99</v>
      </c>
      <c r="B121" s="7">
        <f t="shared" si="11"/>
        <v>2233.4309784628258</v>
      </c>
      <c r="C121" s="6">
        <f t="shared" si="12"/>
        <v>270.81972361069137</v>
      </c>
      <c r="D121" s="6">
        <f>IF($A121&gt;$D$13,"",SUM(C$23:C121))</f>
        <v>69767.564699078095</v>
      </c>
      <c r="E121" s="6">
        <f t="shared" si="13"/>
        <v>1962.6112548521344</v>
      </c>
      <c r="F121" s="6">
        <f>IF($A121&gt;$D$13,"",SUM(E$23:E121))</f>
        <v>151342.10216874167</v>
      </c>
      <c r="G121" s="6">
        <f t="shared" si="14"/>
        <v>48657.8978312584</v>
      </c>
      <c r="H121" s="6">
        <f t="shared" si="15"/>
        <v>343.45839640836169</v>
      </c>
      <c r="I121" s="6"/>
      <c r="J121" s="7">
        <f t="shared" si="16"/>
        <v>500</v>
      </c>
      <c r="K121" s="7">
        <f t="shared" si="17"/>
        <v>343.45839640836249</v>
      </c>
      <c r="L121" s="7">
        <f t="shared" si="18"/>
        <v>65041.289500775187</v>
      </c>
      <c r="M121" s="7">
        <f t="shared" si="19"/>
        <v>0</v>
      </c>
      <c r="N121" s="7">
        <f t="shared" si="20"/>
        <v>8.9769780092201614</v>
      </c>
      <c r="O121" s="7">
        <f t="shared" si="21"/>
        <v>1686.9167928167271</v>
      </c>
    </row>
    <row r="122" spans="1:15" x14ac:dyDescent="0.2">
      <c r="A122" s="4">
        <v>100</v>
      </c>
      <c r="B122" s="7">
        <f t="shared" si="11"/>
        <v>2233.4309784628258</v>
      </c>
      <c r="C122" s="6">
        <f t="shared" si="12"/>
        <v>260.31975339723243</v>
      </c>
      <c r="D122" s="6">
        <f>IF($A122&gt;$D$13,"",SUM(C$23:C122))</f>
        <v>70027.884452475322</v>
      </c>
      <c r="E122" s="6">
        <f t="shared" si="13"/>
        <v>1973.1112250655933</v>
      </c>
      <c r="F122" s="6">
        <f>IF($A122&gt;$D$13,"",SUM(E$23:E122))</f>
        <v>153315.21339380727</v>
      </c>
      <c r="G122" s="6">
        <f t="shared" si="14"/>
        <v>46684.786606192807</v>
      </c>
      <c r="H122" s="6">
        <f t="shared" si="15"/>
        <v>347.97089882914639</v>
      </c>
      <c r="I122" s="6"/>
      <c r="J122" s="7">
        <f t="shared" si="16"/>
        <v>500</v>
      </c>
      <c r="K122" s="7">
        <f t="shared" si="17"/>
        <v>347.97089882914725</v>
      </c>
      <c r="L122" s="7">
        <f t="shared" si="18"/>
        <v>65889.260399604333</v>
      </c>
      <c r="M122" s="7">
        <f t="shared" si="19"/>
        <v>0</v>
      </c>
      <c r="N122" s="7">
        <f t="shared" si="20"/>
        <v>9.0250048415694906</v>
      </c>
      <c r="O122" s="7">
        <f t="shared" si="21"/>
        <v>1695.9417976582965</v>
      </c>
    </row>
    <row r="123" spans="1:15" x14ac:dyDescent="0.2">
      <c r="A123" s="4">
        <v>101</v>
      </c>
      <c r="B123" s="7">
        <f t="shared" si="11"/>
        <v>2233.4309784628258</v>
      </c>
      <c r="C123" s="6">
        <f t="shared" si="12"/>
        <v>249.76360834313149</v>
      </c>
      <c r="D123" s="6">
        <f>IF($A123&gt;$D$13,"",SUM(C$23:C123))</f>
        <v>70277.64806081845</v>
      </c>
      <c r="E123" s="6">
        <f t="shared" si="13"/>
        <v>1983.6673701196944</v>
      </c>
      <c r="F123" s="6">
        <f>IF($A123&gt;$D$13,"",SUM(E$23:E123))</f>
        <v>155298.88076392695</v>
      </c>
      <c r="G123" s="6">
        <f t="shared" si="14"/>
        <v>44701.119236073115</v>
      </c>
      <c r="H123" s="6">
        <f t="shared" si="15"/>
        <v>352.50754313788229</v>
      </c>
      <c r="I123" s="6"/>
      <c r="J123" s="7">
        <f t="shared" si="16"/>
        <v>500</v>
      </c>
      <c r="K123" s="7">
        <f t="shared" si="17"/>
        <v>352.50754313788315</v>
      </c>
      <c r="L123" s="7">
        <f t="shared" si="18"/>
        <v>66741.767942742212</v>
      </c>
      <c r="M123" s="7">
        <f t="shared" si="19"/>
        <v>0</v>
      </c>
      <c r="N123" s="7">
        <f t="shared" si="20"/>
        <v>9.0732886174718868</v>
      </c>
      <c r="O123" s="7">
        <f t="shared" si="21"/>
        <v>1705.0150862757685</v>
      </c>
    </row>
    <row r="124" spans="1:15" x14ac:dyDescent="0.2">
      <c r="A124" s="4">
        <v>102</v>
      </c>
      <c r="B124" s="7">
        <f t="shared" si="11"/>
        <v>2233.4309784628258</v>
      </c>
      <c r="C124" s="6">
        <f t="shared" si="12"/>
        <v>239.15098791299116</v>
      </c>
      <c r="D124" s="6">
        <f>IF($A124&gt;$D$13,"",SUM(C$23:C124))</f>
        <v>70516.799048731438</v>
      </c>
      <c r="E124" s="6">
        <f t="shared" si="13"/>
        <v>1994.2799905498346</v>
      </c>
      <c r="F124" s="6">
        <f>IF($A124&gt;$D$13,"",SUM(E$23:E124))</f>
        <v>157293.16075447679</v>
      </c>
      <c r="G124" s="6">
        <f t="shared" si="14"/>
        <v>42706.839245523282</v>
      </c>
      <c r="H124" s="6">
        <f t="shared" si="15"/>
        <v>357.06845849366994</v>
      </c>
      <c r="I124" s="6"/>
      <c r="J124" s="7">
        <f t="shared" si="16"/>
        <v>500</v>
      </c>
      <c r="K124" s="7">
        <f t="shared" si="17"/>
        <v>357.06845849367079</v>
      </c>
      <c r="L124" s="7">
        <f t="shared" si="18"/>
        <v>67598.83640123588</v>
      </c>
      <c r="M124" s="7">
        <f t="shared" si="19"/>
        <v>0</v>
      </c>
      <c r="N124" s="7">
        <f t="shared" si="20"/>
        <v>9.1218307115753614</v>
      </c>
      <c r="O124" s="7">
        <f t="shared" si="21"/>
        <v>1714.1369169873437</v>
      </c>
    </row>
    <row r="125" spans="1:15" x14ac:dyDescent="0.2">
      <c r="A125" s="4">
        <v>103</v>
      </c>
      <c r="B125" s="7">
        <f t="shared" si="11"/>
        <v>2233.4309784628258</v>
      </c>
      <c r="C125" s="6">
        <f t="shared" si="12"/>
        <v>228.48158996354954</v>
      </c>
      <c r="D125" s="6">
        <f>IF($A125&gt;$D$13,"",SUM(C$23:C125))</f>
        <v>70745.280638694981</v>
      </c>
      <c r="E125" s="6">
        <f t="shared" si="13"/>
        <v>2004.9493884992762</v>
      </c>
      <c r="F125" s="6">
        <f>IF($A125&gt;$D$13,"",SUM(E$23:E125))</f>
        <v>159298.11014297607</v>
      </c>
      <c r="G125" s="6">
        <f t="shared" si="14"/>
        <v>40701.889857024005</v>
      </c>
      <c r="H125" s="6">
        <f t="shared" si="15"/>
        <v>361.65377474661108</v>
      </c>
      <c r="I125" s="6"/>
      <c r="J125" s="7">
        <f t="shared" si="16"/>
        <v>500</v>
      </c>
      <c r="K125" s="7">
        <f t="shared" si="17"/>
        <v>361.65377474661193</v>
      </c>
      <c r="L125" s="7">
        <f t="shared" si="18"/>
        <v>68460.490175982486</v>
      </c>
      <c r="M125" s="7">
        <f t="shared" si="19"/>
        <v>0</v>
      </c>
      <c r="N125" s="7">
        <f t="shared" si="20"/>
        <v>9.1706325058822884</v>
      </c>
      <c r="O125" s="7">
        <f t="shared" si="21"/>
        <v>1723.3075494932261</v>
      </c>
    </row>
    <row r="126" spans="1:15" x14ac:dyDescent="0.2">
      <c r="A126" s="4">
        <v>104</v>
      </c>
      <c r="B126" s="7">
        <f t="shared" si="11"/>
        <v>2233.4309784628258</v>
      </c>
      <c r="C126" s="6">
        <f t="shared" si="12"/>
        <v>217.7551107350784</v>
      </c>
      <c r="D126" s="6">
        <f>IF($A126&gt;$D$13,"",SUM(C$23:C126))</f>
        <v>70963.035749430055</v>
      </c>
      <c r="E126" s="6">
        <f t="shared" si="13"/>
        <v>2015.6758677277473</v>
      </c>
      <c r="F126" s="6">
        <f>IF($A126&gt;$D$13,"",SUM(E$23:E126))</f>
        <v>161313.78601070383</v>
      </c>
      <c r="G126" s="6">
        <f t="shared" si="14"/>
        <v>38686.213989296259</v>
      </c>
      <c r="H126" s="6">
        <f t="shared" si="15"/>
        <v>366.26362244150545</v>
      </c>
      <c r="I126" s="6"/>
      <c r="J126" s="7">
        <f t="shared" si="16"/>
        <v>500</v>
      </c>
      <c r="K126" s="7">
        <f t="shared" si="17"/>
        <v>366.2636224415063</v>
      </c>
      <c r="L126" s="7">
        <f t="shared" si="18"/>
        <v>69326.75379842399</v>
      </c>
      <c r="M126" s="7">
        <f t="shared" si="19"/>
        <v>0</v>
      </c>
      <c r="N126" s="7">
        <f t="shared" si="20"/>
        <v>9.2196953897887592</v>
      </c>
      <c r="O126" s="7">
        <f t="shared" si="21"/>
        <v>1732.5272448830149</v>
      </c>
    </row>
    <row r="127" spans="1:15" x14ac:dyDescent="0.2">
      <c r="A127" s="4">
        <v>105</v>
      </c>
      <c r="B127" s="7">
        <f t="shared" si="11"/>
        <v>2233.4309784628258</v>
      </c>
      <c r="C127" s="6">
        <f t="shared" si="12"/>
        <v>206.97124484273496</v>
      </c>
      <c r="D127" s="6">
        <f>IF($A127&gt;$D$13,"",SUM(C$23:C127))</f>
        <v>71170.006994272786</v>
      </c>
      <c r="E127" s="6">
        <f t="shared" si="13"/>
        <v>2026.4597336200909</v>
      </c>
      <c r="F127" s="6">
        <f>IF($A127&gt;$D$13,"",SUM(E$23:E127))</f>
        <v>163340.24574432391</v>
      </c>
      <c r="G127" s="6">
        <f t="shared" si="14"/>
        <v>36659.754255676169</v>
      </c>
      <c r="H127" s="6">
        <f t="shared" si="15"/>
        <v>370.89813282156746</v>
      </c>
      <c r="I127" s="6"/>
      <c r="J127" s="7">
        <f t="shared" si="16"/>
        <v>500</v>
      </c>
      <c r="K127" s="7">
        <f t="shared" si="17"/>
        <v>370.89813282156831</v>
      </c>
      <c r="L127" s="7">
        <f t="shared" si="18"/>
        <v>70197.651931245564</v>
      </c>
      <c r="M127" s="7">
        <f t="shared" si="19"/>
        <v>0</v>
      </c>
      <c r="N127" s="7">
        <f t="shared" si="20"/>
        <v>9.2690207601241283</v>
      </c>
      <c r="O127" s="7">
        <f t="shared" si="21"/>
        <v>1741.7962656431389</v>
      </c>
    </row>
    <row r="128" spans="1:15" x14ac:dyDescent="0.2">
      <c r="A128" s="4">
        <v>106</v>
      </c>
      <c r="B128" s="7">
        <f t="shared" si="11"/>
        <v>2233.4309784628258</v>
      </c>
      <c r="C128" s="6">
        <f t="shared" si="12"/>
        <v>196.1296852678675</v>
      </c>
      <c r="D128" s="6">
        <f>IF($A128&gt;$D$13,"",SUM(C$23:C128))</f>
        <v>71366.13667954065</v>
      </c>
      <c r="E128" s="6">
        <f t="shared" si="13"/>
        <v>2037.3012931949584</v>
      </c>
      <c r="F128" s="6">
        <f>IF($A128&gt;$D$13,"",SUM(E$23:E128))</f>
        <v>165377.54703751887</v>
      </c>
      <c r="G128" s="6">
        <f t="shared" si="14"/>
        <v>34622.452962481213</v>
      </c>
      <c r="H128" s="6">
        <f t="shared" si="15"/>
        <v>375.55743783216286</v>
      </c>
      <c r="I128" s="6"/>
      <c r="J128" s="7">
        <f t="shared" si="16"/>
        <v>500</v>
      </c>
      <c r="K128" s="7">
        <f t="shared" si="17"/>
        <v>375.55743783216377</v>
      </c>
      <c r="L128" s="7">
        <f t="shared" si="18"/>
        <v>71073.209369077726</v>
      </c>
      <c r="M128" s="7">
        <f t="shared" si="19"/>
        <v>0</v>
      </c>
      <c r="N128" s="7">
        <f t="shared" si="20"/>
        <v>9.3186100211907927</v>
      </c>
      <c r="O128" s="7">
        <f t="shared" si="21"/>
        <v>1751.1148756643297</v>
      </c>
    </row>
    <row r="129" spans="1:15" x14ac:dyDescent="0.2">
      <c r="A129" s="4">
        <v>107</v>
      </c>
      <c r="B129" s="7">
        <f t="shared" si="11"/>
        <v>2233.4309784628258</v>
      </c>
      <c r="C129" s="6">
        <f t="shared" si="12"/>
        <v>185.23012334927449</v>
      </c>
      <c r="D129" s="6">
        <f>IF($A129&gt;$D$13,"",SUM(C$23:C129))</f>
        <v>71551.366802889926</v>
      </c>
      <c r="E129" s="6">
        <f t="shared" si="13"/>
        <v>2048.2008551135514</v>
      </c>
      <c r="F129" s="6">
        <f>IF($A129&gt;$D$13,"",SUM(E$23:E129))</f>
        <v>167425.74789263244</v>
      </c>
      <c r="G129" s="6">
        <f t="shared" si="14"/>
        <v>32574.252107367662</v>
      </c>
      <c r="H129" s="6">
        <f t="shared" si="15"/>
        <v>380.24167012456491</v>
      </c>
      <c r="I129" s="6"/>
      <c r="J129" s="7">
        <f t="shared" si="16"/>
        <v>500</v>
      </c>
      <c r="K129" s="7">
        <f t="shared" si="17"/>
        <v>380.24167012456581</v>
      </c>
      <c r="L129" s="7">
        <f t="shared" si="18"/>
        <v>71953.451039202293</v>
      </c>
      <c r="M129" s="7">
        <f t="shared" si="19"/>
        <v>0</v>
      </c>
      <c r="N129" s="7">
        <f t="shared" si="20"/>
        <v>9.3684645848041637</v>
      </c>
      <c r="O129" s="7">
        <f t="shared" si="21"/>
        <v>1760.4833402491338</v>
      </c>
    </row>
    <row r="130" spans="1:15" x14ac:dyDescent="0.2">
      <c r="A130" s="4">
        <v>108</v>
      </c>
      <c r="B130" s="7">
        <f t="shared" si="11"/>
        <v>2233.4309784628258</v>
      </c>
      <c r="C130" s="6">
        <f t="shared" si="12"/>
        <v>174.27224877441699</v>
      </c>
      <c r="D130" s="6">
        <f>IF($A130&gt;$D$13,"",SUM(C$23:C130))</f>
        <v>71725.639051664344</v>
      </c>
      <c r="E130" s="6">
        <f t="shared" si="13"/>
        <v>2059.158729688409</v>
      </c>
      <c r="F130" s="6">
        <f>IF($A130&gt;$D$13,"",SUM(E$23:E130))</f>
        <v>169484.90662232085</v>
      </c>
      <c r="G130" s="6">
        <f t="shared" si="14"/>
        <v>30515.093377679252</v>
      </c>
      <c r="H130" s="6">
        <f t="shared" si="15"/>
        <v>384.95096305973141</v>
      </c>
      <c r="I130" s="6"/>
      <c r="J130" s="7">
        <f t="shared" si="16"/>
        <v>500</v>
      </c>
      <c r="K130" s="7">
        <f t="shared" si="17"/>
        <v>384.95096305973226</v>
      </c>
      <c r="L130" s="7">
        <f t="shared" si="18"/>
        <v>72838.402002262024</v>
      </c>
      <c r="M130" s="7">
        <f t="shared" si="19"/>
        <v>0</v>
      </c>
      <c r="N130" s="7">
        <f t="shared" si="20"/>
        <v>9.4185858703328655</v>
      </c>
      <c r="O130" s="7">
        <f t="shared" si="21"/>
        <v>1769.9019261194667</v>
      </c>
    </row>
    <row r="131" spans="1:15" x14ac:dyDescent="0.2">
      <c r="A131" s="4">
        <v>109</v>
      </c>
      <c r="B131" s="7">
        <f t="shared" si="11"/>
        <v>2233.4309784628258</v>
      </c>
      <c r="C131" s="6">
        <f t="shared" si="12"/>
        <v>163.25574957058399</v>
      </c>
      <c r="D131" s="6">
        <f>IF($A131&gt;$D$13,"",SUM(C$23:C131))</f>
        <v>71888.894801234928</v>
      </c>
      <c r="E131" s="6">
        <f t="shared" si="13"/>
        <v>2070.1752288922416</v>
      </c>
      <c r="F131" s="6">
        <f>IF($A131&gt;$D$13,"",SUM(E$23:E131))</f>
        <v>171555.08185121309</v>
      </c>
      <c r="G131" s="6">
        <f t="shared" si="14"/>
        <v>28444.918148787008</v>
      </c>
      <c r="H131" s="6">
        <f t="shared" si="15"/>
        <v>389.68545071210093</v>
      </c>
      <c r="I131" s="6"/>
      <c r="J131" s="7">
        <f t="shared" si="16"/>
        <v>500</v>
      </c>
      <c r="K131" s="7">
        <f t="shared" si="17"/>
        <v>389.68545071210178</v>
      </c>
      <c r="L131" s="7">
        <f t="shared" si="18"/>
        <v>73728.087452974127</v>
      </c>
      <c r="M131" s="7">
        <f t="shared" si="19"/>
        <v>0</v>
      </c>
      <c r="N131" s="7">
        <f t="shared" si="20"/>
        <v>9.4689753047391463</v>
      </c>
      <c r="O131" s="7">
        <f t="shared" si="21"/>
        <v>1779.3709014242058</v>
      </c>
    </row>
    <row r="132" spans="1:15" x14ac:dyDescent="0.2">
      <c r="A132" s="4">
        <v>110</v>
      </c>
      <c r="B132" s="7">
        <f t="shared" si="11"/>
        <v>2233.4309784628258</v>
      </c>
      <c r="C132" s="6">
        <f t="shared" si="12"/>
        <v>152.18031209601048</v>
      </c>
      <c r="D132" s="6">
        <f>IF($A132&gt;$D$13,"",SUM(C$23:C132))</f>
        <v>72041.075113330939</v>
      </c>
      <c r="E132" s="6">
        <f t="shared" si="13"/>
        <v>2081.2506663668155</v>
      </c>
      <c r="F132" s="6">
        <f>IF($A132&gt;$D$13,"",SUM(E$23:E132))</f>
        <v>173636.3325175799</v>
      </c>
      <c r="G132" s="6">
        <f t="shared" si="14"/>
        <v>26363.667482420191</v>
      </c>
      <c r="H132" s="6">
        <f t="shared" si="15"/>
        <v>394.44526787341073</v>
      </c>
      <c r="I132" s="6"/>
      <c r="J132" s="7">
        <f t="shared" si="16"/>
        <v>500</v>
      </c>
      <c r="K132" s="7">
        <f t="shared" si="17"/>
        <v>394.44526787341158</v>
      </c>
      <c r="L132" s="7">
        <f t="shared" si="18"/>
        <v>74622.532720847536</v>
      </c>
      <c r="M132" s="7">
        <f t="shared" si="19"/>
        <v>0</v>
      </c>
      <c r="N132" s="7">
        <f t="shared" si="20"/>
        <v>9.5196343226195008</v>
      </c>
      <c r="O132" s="7">
        <f t="shared" si="21"/>
        <v>1788.8905357468254</v>
      </c>
    </row>
    <row r="133" spans="1:15" x14ac:dyDescent="0.2">
      <c r="A133" s="4">
        <v>111</v>
      </c>
      <c r="B133" s="7">
        <f t="shared" si="11"/>
        <v>2233.4309784628258</v>
      </c>
      <c r="C133" s="6">
        <f t="shared" si="12"/>
        <v>141.04562103094801</v>
      </c>
      <c r="D133" s="6">
        <f>IF($A133&gt;$D$13,"",SUM(C$23:C133))</f>
        <v>72182.120734361888</v>
      </c>
      <c r="E133" s="6">
        <f t="shared" si="13"/>
        <v>2092.3853574318778</v>
      </c>
      <c r="F133" s="6">
        <f>IF($A133&gt;$D$13,"",SUM(E$23:E133))</f>
        <v>175728.71787501176</v>
      </c>
      <c r="G133" s="6">
        <f t="shared" si="14"/>
        <v>24271.282124988313</v>
      </c>
      <c r="H133" s="6">
        <f t="shared" si="15"/>
        <v>399.23055005653339</v>
      </c>
      <c r="I133" s="6"/>
      <c r="J133" s="7">
        <f t="shared" si="16"/>
        <v>500</v>
      </c>
      <c r="K133" s="7">
        <f t="shared" si="17"/>
        <v>399.2305500565343</v>
      </c>
      <c r="L133" s="7">
        <f t="shared" si="18"/>
        <v>75521.763270904063</v>
      </c>
      <c r="M133" s="7">
        <f t="shared" si="19"/>
        <v>0</v>
      </c>
      <c r="N133" s="7">
        <f t="shared" si="20"/>
        <v>9.5705643662455149</v>
      </c>
      <c r="O133" s="7">
        <f t="shared" si="21"/>
        <v>1798.4611001130709</v>
      </c>
    </row>
    <row r="134" spans="1:15" x14ac:dyDescent="0.2">
      <c r="A134" s="4">
        <v>112</v>
      </c>
      <c r="B134" s="7">
        <f t="shared" si="11"/>
        <v>2233.4309784628258</v>
      </c>
      <c r="C134" s="6">
        <f t="shared" si="12"/>
        <v>129.85135936868747</v>
      </c>
      <c r="D134" s="6">
        <f>IF($A134&gt;$D$13,"",SUM(C$23:C134))</f>
        <v>72311.972093730568</v>
      </c>
      <c r="E134" s="6">
        <f t="shared" si="13"/>
        <v>2103.5796190941383</v>
      </c>
      <c r="F134" s="6">
        <f>IF($A134&gt;$D$13,"",SUM(E$23:E134))</f>
        <v>177832.29749410591</v>
      </c>
      <c r="G134" s="6">
        <f t="shared" si="14"/>
        <v>22167.702505894173</v>
      </c>
      <c r="H134" s="6">
        <f t="shared" si="15"/>
        <v>404.04143349933599</v>
      </c>
      <c r="I134" s="6"/>
      <c r="J134" s="7">
        <f t="shared" si="16"/>
        <v>500</v>
      </c>
      <c r="K134" s="7">
        <f t="shared" si="17"/>
        <v>404.04143349933673</v>
      </c>
      <c r="L134" s="7">
        <f t="shared" si="18"/>
        <v>76425.804704403403</v>
      </c>
      <c r="M134" s="7">
        <f t="shared" si="19"/>
        <v>0</v>
      </c>
      <c r="N134" s="7">
        <f t="shared" si="20"/>
        <v>9.621766885604929</v>
      </c>
      <c r="O134" s="7">
        <f t="shared" si="21"/>
        <v>1808.0828669986759</v>
      </c>
    </row>
    <row r="135" spans="1:15" x14ac:dyDescent="0.2">
      <c r="A135" s="4">
        <v>113</v>
      </c>
      <c r="B135" s="7">
        <f t="shared" si="11"/>
        <v>2233.4309784628258</v>
      </c>
      <c r="C135" s="6">
        <f t="shared" si="12"/>
        <v>118.59720840653382</v>
      </c>
      <c r="D135" s="6">
        <f>IF($A135&gt;$D$13,"",SUM(C$23:C135))</f>
        <v>72430.569302137097</v>
      </c>
      <c r="E135" s="6">
        <f t="shared" si="13"/>
        <v>2114.833770056292</v>
      </c>
      <c r="F135" s="6">
        <f>IF($A135&gt;$D$13,"",SUM(E$23:E135))</f>
        <v>179947.13126416219</v>
      </c>
      <c r="G135" s="6">
        <f t="shared" si="14"/>
        <v>20052.868735837881</v>
      </c>
      <c r="H135" s="6">
        <f t="shared" si="15"/>
        <v>408.87805516855735</v>
      </c>
      <c r="I135" s="6"/>
      <c r="J135" s="7">
        <f t="shared" si="16"/>
        <v>500</v>
      </c>
      <c r="K135" s="7">
        <f t="shared" si="17"/>
        <v>408.87805516855821</v>
      </c>
      <c r="L135" s="7">
        <f t="shared" si="18"/>
        <v>77334.682759571966</v>
      </c>
      <c r="M135" s="7">
        <f t="shared" si="19"/>
        <v>0</v>
      </c>
      <c r="N135" s="7">
        <f t="shared" si="20"/>
        <v>9.6732433384429157</v>
      </c>
      <c r="O135" s="7">
        <f t="shared" si="21"/>
        <v>1817.7561103371188</v>
      </c>
    </row>
    <row r="136" spans="1:15" x14ac:dyDescent="0.2">
      <c r="A136" s="4">
        <v>114</v>
      </c>
      <c r="B136" s="7">
        <f t="shared" si="11"/>
        <v>2233.4309784628258</v>
      </c>
      <c r="C136" s="6">
        <f t="shared" si="12"/>
        <v>107.28284773673266</v>
      </c>
      <c r="D136" s="6">
        <f>IF($A136&gt;$D$13,"",SUM(C$23:C136))</f>
        <v>72537.852149873826</v>
      </c>
      <c r="E136" s="6">
        <f t="shared" si="13"/>
        <v>2126.1481307260933</v>
      </c>
      <c r="F136" s="6">
        <f>IF($A136&gt;$D$13,"",SUM(E$23:E136))</f>
        <v>182073.27939488829</v>
      </c>
      <c r="G136" s="6">
        <f t="shared" si="14"/>
        <v>17926.720605111786</v>
      </c>
      <c r="H136" s="6">
        <f t="shared" si="15"/>
        <v>413.7405527637091</v>
      </c>
      <c r="I136" s="6"/>
      <c r="J136" s="7">
        <f t="shared" si="16"/>
        <v>500</v>
      </c>
      <c r="K136" s="7">
        <f t="shared" si="17"/>
        <v>413.74055276371001</v>
      </c>
      <c r="L136" s="7">
        <f t="shared" si="18"/>
        <v>78248.423312335683</v>
      </c>
      <c r="M136" s="7">
        <f t="shared" si="19"/>
        <v>0</v>
      </c>
      <c r="N136" s="7">
        <f t="shared" si="20"/>
        <v>9.7249951903035843</v>
      </c>
      <c r="O136" s="7">
        <f t="shared" si="21"/>
        <v>1827.4811055274224</v>
      </c>
    </row>
    <row r="137" spans="1:15" x14ac:dyDescent="0.2">
      <c r="A137" s="4">
        <v>115</v>
      </c>
      <c r="B137" s="7">
        <f t="shared" si="11"/>
        <v>2233.4309784628258</v>
      </c>
      <c r="C137" s="6">
        <f t="shared" si="12"/>
        <v>95.907955237348048</v>
      </c>
      <c r="D137" s="6">
        <f>IF($A137&gt;$D$13,"",SUM(C$23:C137))</f>
        <v>72633.760105111171</v>
      </c>
      <c r="E137" s="6">
        <f t="shared" si="13"/>
        <v>2137.5230232254776</v>
      </c>
      <c r="F137" s="6">
        <f>IF($A137&gt;$D$13,"",SUM(E$23:E137))</f>
        <v>184210.80241811377</v>
      </c>
      <c r="G137" s="6">
        <f t="shared" si="14"/>
        <v>15789.197581886308</v>
      </c>
      <c r="H137" s="6">
        <f t="shared" si="15"/>
        <v>418.6290647209949</v>
      </c>
      <c r="I137" s="6"/>
      <c r="J137" s="7">
        <f t="shared" si="16"/>
        <v>500</v>
      </c>
      <c r="K137" s="7">
        <f t="shared" si="17"/>
        <v>418.62906472099587</v>
      </c>
      <c r="L137" s="7">
        <f t="shared" si="18"/>
        <v>79167.05237705668</v>
      </c>
      <c r="M137" s="7">
        <f t="shared" si="19"/>
        <v>0</v>
      </c>
      <c r="N137" s="7">
        <f t="shared" si="20"/>
        <v>9.7770239145717088</v>
      </c>
      <c r="O137" s="7">
        <f t="shared" si="21"/>
        <v>1837.258129441994</v>
      </c>
    </row>
    <row r="138" spans="1:15" x14ac:dyDescent="0.2">
      <c r="A138" s="4">
        <v>116</v>
      </c>
      <c r="B138" s="7">
        <f t="shared" si="11"/>
        <v>2233.4309784628258</v>
      </c>
      <c r="C138" s="6">
        <f t="shared" si="12"/>
        <v>84.472207063091744</v>
      </c>
      <c r="D138" s="6">
        <f>IF($A138&gt;$D$13,"",SUM(C$23:C138))</f>
        <v>72718.232312174267</v>
      </c>
      <c r="E138" s="6">
        <f t="shared" si="13"/>
        <v>2148.9587713997339</v>
      </c>
      <c r="F138" s="6">
        <f>IF($A138&gt;$D$13,"",SUM(E$23:E138))</f>
        <v>186359.76118951352</v>
      </c>
      <c r="G138" s="6">
        <f t="shared" si="14"/>
        <v>13640.238810486575</v>
      </c>
      <c r="H138" s="6">
        <f t="shared" si="15"/>
        <v>423.54373021725235</v>
      </c>
      <c r="I138" s="6"/>
      <c r="J138" s="7">
        <f t="shared" si="16"/>
        <v>500</v>
      </c>
      <c r="K138" s="7">
        <f t="shared" si="17"/>
        <v>423.5437302172532</v>
      </c>
      <c r="L138" s="7">
        <f t="shared" si="18"/>
        <v>80090.59610727393</v>
      </c>
      <c r="M138" s="7">
        <f t="shared" si="19"/>
        <v>0</v>
      </c>
      <c r="N138" s="7">
        <f t="shared" si="20"/>
        <v>9.8293309925146684</v>
      </c>
      <c r="O138" s="7">
        <f t="shared" si="21"/>
        <v>1847.0874604345088</v>
      </c>
    </row>
    <row r="139" spans="1:15" x14ac:dyDescent="0.2">
      <c r="A139" s="4">
        <v>117</v>
      </c>
      <c r="B139" s="7">
        <f t="shared" si="11"/>
        <v>2233.4309784628258</v>
      </c>
      <c r="C139" s="6">
        <f t="shared" si="12"/>
        <v>72.975277636103172</v>
      </c>
      <c r="D139" s="6">
        <f>IF($A139&gt;$D$13,"",SUM(C$23:C139))</f>
        <v>72791.207589810365</v>
      </c>
      <c r="E139" s="6">
        <f t="shared" si="13"/>
        <v>2160.4557008267225</v>
      </c>
      <c r="F139" s="6">
        <f>IF($A139&gt;$D$13,"",SUM(E$23:E139))</f>
        <v>188520.21689034023</v>
      </c>
      <c r="G139" s="6">
        <f t="shared" si="14"/>
        <v>11479.783109659853</v>
      </c>
      <c r="H139" s="6">
        <f t="shared" si="15"/>
        <v>428.4846891739146</v>
      </c>
      <c r="I139" s="6"/>
      <c r="J139" s="7">
        <f t="shared" si="16"/>
        <v>500</v>
      </c>
      <c r="K139" s="7">
        <f t="shared" si="17"/>
        <v>428.48468917391551</v>
      </c>
      <c r="L139" s="7">
        <f t="shared" si="18"/>
        <v>81019.080796447844</v>
      </c>
      <c r="M139" s="7">
        <f t="shared" si="19"/>
        <v>0</v>
      </c>
      <c r="N139" s="7">
        <f t="shared" si="20"/>
        <v>9.8819179133246209</v>
      </c>
      <c r="O139" s="7">
        <f t="shared" si="21"/>
        <v>1856.9693783478333</v>
      </c>
    </row>
    <row r="140" spans="1:15" x14ac:dyDescent="0.2">
      <c r="A140" s="4">
        <v>118</v>
      </c>
      <c r="B140" s="7">
        <f t="shared" si="11"/>
        <v>2233.4309784628258</v>
      </c>
      <c r="C140" s="6">
        <f t="shared" si="12"/>
        <v>61.416839636680209</v>
      </c>
      <c r="D140" s="6">
        <f>IF($A140&gt;$D$13,"",SUM(C$23:C140))</f>
        <v>72852.624429447038</v>
      </c>
      <c r="E140" s="6">
        <f t="shared" si="13"/>
        <v>2172.0141388261454</v>
      </c>
      <c r="F140" s="6">
        <f>IF($A140&gt;$D$13,"",SUM(E$23:E140))</f>
        <v>190692.23102916637</v>
      </c>
      <c r="G140" s="6">
        <f t="shared" si="14"/>
        <v>9307.7689708337075</v>
      </c>
      <c r="H140" s="6">
        <f t="shared" si="15"/>
        <v>433.4520822609951</v>
      </c>
      <c r="I140" s="6"/>
      <c r="J140" s="7">
        <f t="shared" si="16"/>
        <v>500</v>
      </c>
      <c r="K140" s="7">
        <f t="shared" si="17"/>
        <v>433.45208226099595</v>
      </c>
      <c r="L140" s="7">
        <f t="shared" si="18"/>
        <v>81952.532878708837</v>
      </c>
      <c r="M140" s="7">
        <f t="shared" si="19"/>
        <v>0</v>
      </c>
      <c r="N140" s="7">
        <f t="shared" si="20"/>
        <v>9.9347861741609069</v>
      </c>
      <c r="O140" s="7">
        <f t="shared" si="21"/>
        <v>1866.9041645219943</v>
      </c>
    </row>
    <row r="141" spans="1:15" x14ac:dyDescent="0.2">
      <c r="A141" s="4">
        <v>119</v>
      </c>
      <c r="B141" s="7">
        <f t="shared" si="11"/>
        <v>2233.4309784628258</v>
      </c>
      <c r="C141" s="6">
        <f t="shared" si="12"/>
        <v>49.796563993960334</v>
      </c>
      <c r="D141" s="6">
        <f>IF($A141&gt;$D$13,"",SUM(C$23:C141))</f>
        <v>72902.420993441003</v>
      </c>
      <c r="E141" s="6">
        <f t="shared" si="13"/>
        <v>2183.6344144688655</v>
      </c>
      <c r="F141" s="6">
        <f>IF($A141&gt;$D$13,"",SUM(E$23:E141))</f>
        <v>192875.86544363524</v>
      </c>
      <c r="G141" s="6">
        <f t="shared" si="14"/>
        <v>7124.134556364842</v>
      </c>
      <c r="H141" s="6">
        <f t="shared" si="15"/>
        <v>438.44605090109127</v>
      </c>
      <c r="I141" s="6"/>
      <c r="J141" s="7">
        <f t="shared" si="16"/>
        <v>500</v>
      </c>
      <c r="K141" s="7">
        <f t="shared" si="17"/>
        <v>438.44605090109224</v>
      </c>
      <c r="L141" s="7">
        <f t="shared" si="18"/>
        <v>82890.978929609933</v>
      </c>
      <c r="M141" s="7">
        <f t="shared" si="19"/>
        <v>0</v>
      </c>
      <c r="N141" s="7">
        <f t="shared" si="20"/>
        <v>9.9879372801926696</v>
      </c>
      <c r="O141" s="7">
        <f t="shared" si="21"/>
        <v>1876.892101802187</v>
      </c>
    </row>
    <row r="142" spans="1:15" x14ac:dyDescent="0.2">
      <c r="A142" s="4">
        <v>120</v>
      </c>
      <c r="B142" s="7">
        <f t="shared" si="11"/>
        <v>2233.4309784628258</v>
      </c>
      <c r="C142" s="6">
        <f t="shared" si="12"/>
        <v>38.114119876551904</v>
      </c>
      <c r="D142" s="6">
        <f>IF($A142&gt;$D$13,"",SUM(C$23:C142))</f>
        <v>72940.535113317557</v>
      </c>
      <c r="E142" s="6">
        <f t="shared" si="13"/>
        <v>2195.3168585862741</v>
      </c>
      <c r="F142" s="6">
        <f>IF($A142&gt;$D$13,"",SUM(E$23:E142))</f>
        <v>195071.18230222151</v>
      </c>
      <c r="G142" s="6">
        <f t="shared" si="14"/>
        <v>4928.8176977785679</v>
      </c>
      <c r="H142" s="6">
        <f t="shared" si="15"/>
        <v>443.46673727341215</v>
      </c>
      <c r="I142" s="6"/>
      <c r="J142" s="7">
        <f t="shared" si="16"/>
        <v>500</v>
      </c>
      <c r="K142" s="7">
        <f t="shared" si="17"/>
        <v>443.46673727341312</v>
      </c>
      <c r="L142" s="7">
        <f t="shared" si="18"/>
        <v>83834.445666883345</v>
      </c>
      <c r="M142" s="7">
        <f t="shared" si="19"/>
        <v>0</v>
      </c>
      <c r="N142" s="7">
        <f t="shared" si="20"/>
        <v>10.0413727446417</v>
      </c>
      <c r="O142" s="7">
        <f t="shared" si="21"/>
        <v>1886.9334745468286</v>
      </c>
    </row>
    <row r="143" spans="1:15" x14ac:dyDescent="0.2">
      <c r="A143" s="4">
        <v>121</v>
      </c>
      <c r="B143" s="7">
        <f t="shared" si="11"/>
        <v>2233.4309784628258</v>
      </c>
      <c r="C143" s="6">
        <f t="shared" si="12"/>
        <v>26.369174683115336</v>
      </c>
      <c r="D143" s="6">
        <f>IF($A143&gt;$D$13,"",SUM(C$23:C143))</f>
        <v>72966.904288000675</v>
      </c>
      <c r="E143" s="6">
        <f t="shared" si="13"/>
        <v>2207.0618037797103</v>
      </c>
      <c r="F143" s="6">
        <f>IF($A143&gt;$D$13,"",SUM(E$23:E143))</f>
        <v>197278.24410600122</v>
      </c>
      <c r="G143" s="6">
        <f t="shared" si="14"/>
        <v>2721.7558939988576</v>
      </c>
      <c r="H143" s="6">
        <f t="shared" si="15"/>
        <v>448.51428431782494</v>
      </c>
      <c r="I143" s="6"/>
      <c r="J143" s="7">
        <f t="shared" si="16"/>
        <v>500</v>
      </c>
      <c r="K143" s="7">
        <f t="shared" si="17"/>
        <v>448.51428431782585</v>
      </c>
      <c r="L143" s="7">
        <f t="shared" si="18"/>
        <v>84782.959951201177</v>
      </c>
      <c r="M143" s="7">
        <f t="shared" si="19"/>
        <v>0</v>
      </c>
      <c r="N143" s="7">
        <f t="shared" si="20"/>
        <v>10.095094088825533</v>
      </c>
      <c r="O143" s="7">
        <f t="shared" si="21"/>
        <v>1897.0285686356542</v>
      </c>
    </row>
    <row r="144" spans="1:15" x14ac:dyDescent="0.2">
      <c r="A144" s="4">
        <v>122</v>
      </c>
      <c r="B144" s="7">
        <f t="shared" si="11"/>
        <v>2233.4309784628258</v>
      </c>
      <c r="C144" s="6">
        <f t="shared" si="12"/>
        <v>14.561394032893887</v>
      </c>
      <c r="D144" s="6">
        <f>IF($A144&gt;$D$13,"",SUM(C$23:C144))</f>
        <v>72981.465682033566</v>
      </c>
      <c r="E144" s="6">
        <f t="shared" si="13"/>
        <v>2218.8695844299318</v>
      </c>
      <c r="F144" s="6">
        <f>IF($A144&gt;$D$13,"",SUM(E$23:E144))</f>
        <v>199497.11369043114</v>
      </c>
      <c r="G144" s="6">
        <f t="shared" si="14"/>
        <v>502.88630956892575</v>
      </c>
      <c r="H144" s="6">
        <f t="shared" si="15"/>
        <v>453.58883573892535</v>
      </c>
      <c r="I144" s="6"/>
      <c r="J144" s="7">
        <f t="shared" si="16"/>
        <v>500</v>
      </c>
      <c r="K144" s="7">
        <f t="shared" si="17"/>
        <v>453.58883573892626</v>
      </c>
      <c r="L144" s="7">
        <f t="shared" si="18"/>
        <v>85736.548786940097</v>
      </c>
      <c r="M144" s="7">
        <f t="shared" si="19"/>
        <v>0</v>
      </c>
      <c r="N144" s="7">
        <f t="shared" si="20"/>
        <v>10.149102842200749</v>
      </c>
      <c r="O144" s="7">
        <f t="shared" si="21"/>
        <v>1907.177671477855</v>
      </c>
    </row>
    <row r="145" spans="1:15" x14ac:dyDescent="0.2">
      <c r="A145" s="4">
        <v>123</v>
      </c>
      <c r="B145" s="7">
        <f t="shared" si="11"/>
        <v>505.57675132511952</v>
      </c>
      <c r="C145" s="6">
        <f t="shared" si="12"/>
        <v>2.6904417561937528</v>
      </c>
      <c r="D145" s="6">
        <f>IF($A145&gt;$D$13,"",SUM(C$23:C145))</f>
        <v>72984.156123789755</v>
      </c>
      <c r="E145" s="6">
        <f t="shared" si="13"/>
        <v>502.88630956892575</v>
      </c>
      <c r="F145" s="6">
        <f>IF($A145&gt;$D$13,"",SUM(E$23:E145))</f>
        <v>200000.00000000006</v>
      </c>
      <c r="G145" s="6">
        <f t="shared" si="14"/>
        <v>0</v>
      </c>
      <c r="H145" s="6">
        <f t="shared" si="15"/>
        <v>458.6905360101286</v>
      </c>
      <c r="I145" s="6"/>
      <c r="J145" s="7">
        <f t="shared" si="16"/>
        <v>500</v>
      </c>
      <c r="K145" s="7">
        <f t="shared" si="17"/>
        <v>458.69053601012951</v>
      </c>
      <c r="L145" s="7">
        <f t="shared" si="18"/>
        <v>86695.23932295022</v>
      </c>
      <c r="M145" s="7">
        <f t="shared" si="19"/>
        <v>0</v>
      </c>
      <c r="N145" s="7">
        <f t="shared" si="20"/>
        <v>10.203400542406523</v>
      </c>
      <c r="O145" s="7">
        <f t="shared" si="21"/>
        <v>1917.3810720202616</v>
      </c>
    </row>
    <row r="146" spans="1:15" x14ac:dyDescent="0.2">
      <c r="A146" s="4">
        <v>124</v>
      </c>
      <c r="B146" s="7" t="str">
        <f t="shared" si="11"/>
        <v/>
      </c>
      <c r="C146" s="6" t="str">
        <f t="shared" si="12"/>
        <v/>
      </c>
      <c r="D146" s="6" t="str">
        <f>IF($A146&gt;$D$13,"",SUM(C$23:C146))</f>
        <v/>
      </c>
      <c r="E146" s="6" t="str">
        <f t="shared" si="13"/>
        <v/>
      </c>
      <c r="F146" s="6" t="str">
        <f>IF($A146&gt;$D$13,"",SUM(E$23:E146))</f>
        <v/>
      </c>
      <c r="G146" s="6" t="str">
        <f t="shared" si="14"/>
        <v/>
      </c>
      <c r="H146" s="6">
        <f t="shared" si="15"/>
        <v>454.57551026259597</v>
      </c>
      <c r="I146" s="6"/>
      <c r="J146" s="7">
        <f t="shared" si="16"/>
        <v>500</v>
      </c>
      <c r="K146" s="7">
        <f t="shared" si="17"/>
        <v>463.81953037778368</v>
      </c>
      <c r="L146" s="7">
        <f t="shared" si="18"/>
        <v>87659.05885332801</v>
      </c>
      <c r="M146" s="7">
        <f t="shared" si="19"/>
        <v>2233.4309784628258</v>
      </c>
      <c r="N146" s="7">
        <f t="shared" si="20"/>
        <v>10.2579887353084</v>
      </c>
      <c r="O146" s="7">
        <f t="shared" si="21"/>
        <v>4161.0700392183962</v>
      </c>
    </row>
    <row r="147" spans="1:15" x14ac:dyDescent="0.2">
      <c r="A147" s="4">
        <v>125</v>
      </c>
      <c r="B147" s="7" t="str">
        <f t="shared" si="11"/>
        <v/>
      </c>
      <c r="C147" s="6" t="str">
        <f t="shared" si="12"/>
        <v/>
      </c>
      <c r="D147" s="6" t="str">
        <f>IF($A147&gt;$D$13,"",SUM(C$23:C147))</f>
        <v/>
      </c>
      <c r="E147" s="6" t="str">
        <f t="shared" si="13"/>
        <v/>
      </c>
      <c r="F147" s="6" t="str">
        <f>IF($A147&gt;$D$13,"",SUM(E$23:E147))</f>
        <v/>
      </c>
      <c r="G147" s="6" t="str">
        <f t="shared" si="14"/>
        <v/>
      </c>
      <c r="H147" s="6">
        <f t="shared" si="15"/>
        <v>447.73363350772473</v>
      </c>
      <c r="I147" s="6"/>
      <c r="J147" s="7">
        <f t="shared" si="16"/>
        <v>500</v>
      </c>
      <c r="K147" s="7">
        <f t="shared" si="17"/>
        <v>468.97596486530483</v>
      </c>
      <c r="L147" s="7">
        <f t="shared" si="18"/>
        <v>88628.034818193308</v>
      </c>
      <c r="M147" s="7">
        <f t="shared" si="19"/>
        <v>2233.4309784628258</v>
      </c>
      <c r="N147" s="7">
        <f t="shared" si="20"/>
        <v>22.26172470981842</v>
      </c>
      <c r="O147" s="7">
        <f t="shared" si="21"/>
        <v>6416.7627423910399</v>
      </c>
    </row>
    <row r="148" spans="1:15" x14ac:dyDescent="0.2">
      <c r="A148" s="4">
        <v>126</v>
      </c>
      <c r="B148" s="7" t="str">
        <f t="shared" si="11"/>
        <v/>
      </c>
      <c r="C148" s="6" t="str">
        <f t="shared" si="12"/>
        <v/>
      </c>
      <c r="D148" s="6" t="str">
        <f>IF($A148&gt;$D$13,"",SUM(C$23:C148))</f>
        <v/>
      </c>
      <c r="E148" s="6" t="str">
        <f t="shared" si="13"/>
        <v/>
      </c>
      <c r="F148" s="6" t="str">
        <f>IF($A148&gt;$D$13,"",SUM(E$23:E148))</f>
        <v/>
      </c>
      <c r="G148" s="6" t="str">
        <f t="shared" si="14"/>
        <v/>
      </c>
      <c r="H148" s="6">
        <f t="shared" si="15"/>
        <v>440.85515271221499</v>
      </c>
      <c r="I148" s="6"/>
      <c r="J148" s="7">
        <f t="shared" si="16"/>
        <v>500</v>
      </c>
      <c r="K148" s="7">
        <f t="shared" si="17"/>
        <v>474.15998627733416</v>
      </c>
      <c r="L148" s="7">
        <f t="shared" si="18"/>
        <v>89602.194804470637</v>
      </c>
      <c r="M148" s="7">
        <f t="shared" si="19"/>
        <v>2233.4309784628258</v>
      </c>
      <c r="N148" s="7">
        <f t="shared" si="20"/>
        <v>34.329680671792062</v>
      </c>
      <c r="O148" s="7">
        <f t="shared" si="21"/>
        <v>8684.5234015256574</v>
      </c>
    </row>
    <row r="149" spans="1:15" x14ac:dyDescent="0.2">
      <c r="A149" s="4">
        <v>127</v>
      </c>
      <c r="B149" s="7" t="str">
        <f t="shared" si="11"/>
        <v/>
      </c>
      <c r="C149" s="6" t="str">
        <f t="shared" si="12"/>
        <v/>
      </c>
      <c r="D149" s="6" t="str">
        <f>IF($A149&gt;$D$13,"",SUM(C$23:C149))</f>
        <v/>
      </c>
      <c r="E149" s="6" t="str">
        <f t="shared" si="13"/>
        <v/>
      </c>
      <c r="F149" s="6" t="str">
        <f>IF($A149&gt;$D$13,"",SUM(E$23:E149))</f>
        <v/>
      </c>
      <c r="G149" s="6" t="str">
        <f t="shared" si="14"/>
        <v/>
      </c>
      <c r="H149" s="6">
        <f t="shared" si="15"/>
        <v>433.9398720444492</v>
      </c>
      <c r="I149" s="6"/>
      <c r="J149" s="7">
        <f t="shared" si="16"/>
        <v>500</v>
      </c>
      <c r="K149" s="7">
        <f t="shared" si="17"/>
        <v>479.3717422039179</v>
      </c>
      <c r="L149" s="7">
        <f t="shared" si="18"/>
        <v>90581.566546674556</v>
      </c>
      <c r="M149" s="7">
        <f t="shared" si="19"/>
        <v>2233.4309784628258</v>
      </c>
      <c r="N149" s="7">
        <f t="shared" si="20"/>
        <v>46.462200198162265</v>
      </c>
      <c r="O149" s="7">
        <f t="shared" si="21"/>
        <v>10964.416580186646</v>
      </c>
    </row>
    <row r="150" spans="1:15" x14ac:dyDescent="0.2">
      <c r="A150" s="4">
        <v>128</v>
      </c>
      <c r="B150" s="7" t="str">
        <f t="shared" si="11"/>
        <v/>
      </c>
      <c r="C150" s="6" t="str">
        <f t="shared" si="12"/>
        <v/>
      </c>
      <c r="D150" s="6" t="str">
        <f>IF($A150&gt;$D$13,"",SUM(C$23:C150))</f>
        <v/>
      </c>
      <c r="E150" s="6" t="str">
        <f t="shared" si="13"/>
        <v/>
      </c>
      <c r="F150" s="6" t="str">
        <f>IF($A150&gt;$D$13,"",SUM(E$23:E150))</f>
        <v/>
      </c>
      <c r="G150" s="6" t="str">
        <f t="shared" si="14"/>
        <v/>
      </c>
      <c r="H150" s="6">
        <f t="shared" si="15"/>
        <v>426.98759462511094</v>
      </c>
      <c r="I150" s="6"/>
      <c r="J150" s="7">
        <f t="shared" si="16"/>
        <v>500</v>
      </c>
      <c r="K150" s="7">
        <f t="shared" si="17"/>
        <v>484.61138102470886</v>
      </c>
      <c r="L150" s="7">
        <f t="shared" si="18"/>
        <v>91566.17792769926</v>
      </c>
      <c r="M150" s="7">
        <f t="shared" si="19"/>
        <v>2233.4309784628258</v>
      </c>
      <c r="N150" s="7">
        <f t="shared" si="20"/>
        <v>58.65962870399855</v>
      </c>
      <c r="O150" s="7">
        <f t="shared" si="21"/>
        <v>13256.507187353469</v>
      </c>
    </row>
    <row r="151" spans="1:15" x14ac:dyDescent="0.2">
      <c r="A151" s="4">
        <v>129</v>
      </c>
      <c r="B151" s="7" t="str">
        <f t="shared" ref="B151:B214" si="22">IF(A151&lt;$D$13,$D$12,IF(A151&gt;$D$13,"",(1+$D$6/12)*G150))</f>
        <v/>
      </c>
      <c r="C151" s="6" t="str">
        <f t="shared" ref="C151:C214" si="23">IF(A151&gt;$D$13,"",$D$6/12*G150)</f>
        <v/>
      </c>
      <c r="D151" s="6" t="str">
        <f>IF($A151&gt;$D$13,"",SUM(C$23:C151))</f>
        <v/>
      </c>
      <c r="E151" s="6" t="str">
        <f t="shared" ref="E151:E214" si="24">IF($A151&gt;$D$13,"",B151-C151)</f>
        <v/>
      </c>
      <c r="F151" s="6" t="str">
        <f>IF($A151&gt;$D$13,"",SUM(E$23:E151))</f>
        <v/>
      </c>
      <c r="G151" s="6" t="str">
        <f t="shared" ref="G151:G214" si="25">IF(A151&gt;$D$13,"",G150-E151)</f>
        <v/>
      </c>
      <c r="H151" s="6">
        <f t="shared" ref="H151:H214" si="26">IF(A151&gt;12*$D$7,"",-IPMT($D$6/12,A151,$D$7*12,$D$5)-IF(A151&gt;$D$13,0,C151))</f>
        <v>419.99812252157909</v>
      </c>
      <c r="I151" s="6"/>
      <c r="J151" s="7">
        <f t="shared" ref="J151:J214" si="27">IF(A151&gt;$D$7*12,$D$12,$D$8)</f>
        <v>500</v>
      </c>
      <c r="K151" s="7">
        <f t="shared" ref="K151:K214" si="28">$L$6/12*L150</f>
        <v>489.87905191319101</v>
      </c>
      <c r="L151" s="7">
        <f t="shared" ref="L151:L214" si="29">K151+J151+L150</f>
        <v>92556.056979612447</v>
      </c>
      <c r="M151" s="7">
        <f t="shared" ref="M151:M214" si="30">IF(A151&lt;=$D$13,0,$D$12)</f>
        <v>2233.4309784628258</v>
      </c>
      <c r="N151" s="7">
        <f t="shared" ref="N151:N214" si="31">$L$6/12*O150</f>
        <v>70.922313452341058</v>
      </c>
      <c r="O151" s="7">
        <f t="shared" ref="O151:O214" si="32">N151+M151+O150</f>
        <v>15560.860479268635</v>
      </c>
    </row>
    <row r="152" spans="1:15" x14ac:dyDescent="0.2">
      <c r="A152" s="4">
        <v>130</v>
      </c>
      <c r="B152" s="7" t="str">
        <f t="shared" si="22"/>
        <v/>
      </c>
      <c r="C152" s="6" t="str">
        <f t="shared" si="23"/>
        <v/>
      </c>
      <c r="D152" s="6" t="str">
        <f>IF($A152&gt;$D$13,"",SUM(C$23:C152))</f>
        <v/>
      </c>
      <c r="E152" s="6" t="str">
        <f t="shared" si="24"/>
        <v/>
      </c>
      <c r="F152" s="6" t="str">
        <f>IF($A152&gt;$D$13,"",SUM(E$23:E152))</f>
        <v/>
      </c>
      <c r="G152" s="6" t="str">
        <f t="shared" si="25"/>
        <v/>
      </c>
      <c r="H152" s="6">
        <f t="shared" si="26"/>
        <v>412.97125674229346</v>
      </c>
      <c r="I152" s="6"/>
      <c r="J152" s="7">
        <f t="shared" si="27"/>
        <v>500</v>
      </c>
      <c r="K152" s="7">
        <f t="shared" si="28"/>
        <v>495.17490484092656</v>
      </c>
      <c r="L152" s="7">
        <f t="shared" si="29"/>
        <v>93551.231884453373</v>
      </c>
      <c r="M152" s="7">
        <f t="shared" si="30"/>
        <v>2233.4309784628258</v>
      </c>
      <c r="N152" s="7">
        <f t="shared" si="31"/>
        <v>83.250603564087186</v>
      </c>
      <c r="O152" s="7">
        <f t="shared" si="32"/>
        <v>17877.54206129555</v>
      </c>
    </row>
    <row r="153" spans="1:15" x14ac:dyDescent="0.2">
      <c r="A153" s="4">
        <v>131</v>
      </c>
      <c r="B153" s="7" t="str">
        <f t="shared" si="22"/>
        <v/>
      </c>
      <c r="C153" s="6" t="str">
        <f t="shared" si="23"/>
        <v/>
      </c>
      <c r="D153" s="6" t="str">
        <f>IF($A153&gt;$D$13,"",SUM(C$23:C153))</f>
        <v/>
      </c>
      <c r="E153" s="6" t="str">
        <f t="shared" si="24"/>
        <v/>
      </c>
      <c r="F153" s="6" t="str">
        <f>IF($A153&gt;$D$13,"",SUM(E$23:E153))</f>
        <v/>
      </c>
      <c r="G153" s="6" t="str">
        <f t="shared" si="25"/>
        <v/>
      </c>
      <c r="H153" s="6">
        <f t="shared" si="26"/>
        <v>405.9067972310886</v>
      </c>
      <c r="I153" s="6"/>
      <c r="J153" s="7">
        <f t="shared" si="27"/>
        <v>500</v>
      </c>
      <c r="K153" s="7">
        <f t="shared" si="28"/>
        <v>500.4990905818255</v>
      </c>
      <c r="L153" s="7">
        <f t="shared" si="29"/>
        <v>94551.7309750352</v>
      </c>
      <c r="M153" s="7">
        <f t="shared" si="30"/>
        <v>2233.4309784628258</v>
      </c>
      <c r="N153" s="7">
        <f t="shared" si="31"/>
        <v>95.644850027931184</v>
      </c>
      <c r="O153" s="7">
        <f t="shared" si="32"/>
        <v>20206.617889786306</v>
      </c>
    </row>
    <row r="154" spans="1:15" x14ac:dyDescent="0.2">
      <c r="A154" s="4">
        <v>132</v>
      </c>
      <c r="B154" s="7" t="str">
        <f t="shared" si="22"/>
        <v/>
      </c>
      <c r="C154" s="6" t="str">
        <f t="shared" si="23"/>
        <v/>
      </c>
      <c r="D154" s="6" t="str">
        <f>IF($A154&gt;$D$13,"",SUM(C$23:C154))</f>
        <v/>
      </c>
      <c r="E154" s="6" t="str">
        <f t="shared" si="24"/>
        <v/>
      </c>
      <c r="F154" s="6" t="str">
        <f>IF($A154&gt;$D$13,"",SUM(E$23:E154))</f>
        <v/>
      </c>
      <c r="G154" s="6" t="str">
        <f t="shared" si="25"/>
        <v/>
      </c>
      <c r="H154" s="6">
        <f t="shared" si="26"/>
        <v>398.8045428614987</v>
      </c>
      <c r="I154" s="6"/>
      <c r="J154" s="7">
        <f t="shared" si="27"/>
        <v>500</v>
      </c>
      <c r="K154" s="7">
        <f t="shared" si="28"/>
        <v>505.85176071643826</v>
      </c>
      <c r="L154" s="7">
        <f t="shared" si="29"/>
        <v>95557.582735751639</v>
      </c>
      <c r="M154" s="7">
        <f t="shared" si="30"/>
        <v>2233.4309784628258</v>
      </c>
      <c r="N154" s="7">
        <f t="shared" si="31"/>
        <v>108.10540571035673</v>
      </c>
      <c r="O154" s="7">
        <f t="shared" si="32"/>
        <v>22548.154273959488</v>
      </c>
    </row>
    <row r="155" spans="1:15" x14ac:dyDescent="0.2">
      <c r="A155" s="4">
        <v>133</v>
      </c>
      <c r="B155" s="7" t="str">
        <f t="shared" si="22"/>
        <v/>
      </c>
      <c r="C155" s="6" t="str">
        <f t="shared" si="23"/>
        <v/>
      </c>
      <c r="D155" s="6" t="str">
        <f>IF($A155&gt;$D$13,"",SUM(C$23:C155))</f>
        <v/>
      </c>
      <c r="E155" s="6" t="str">
        <f t="shared" si="24"/>
        <v/>
      </c>
      <c r="F155" s="6" t="str">
        <f>IF($A155&gt;$D$13,"",SUM(E$23:E155))</f>
        <v/>
      </c>
      <c r="G155" s="6" t="str">
        <f t="shared" si="25"/>
        <v/>
      </c>
      <c r="H155" s="6">
        <f t="shared" si="26"/>
        <v>391.66429143103164</v>
      </c>
      <c r="I155" s="6"/>
      <c r="J155" s="7">
        <f t="shared" si="27"/>
        <v>500</v>
      </c>
      <c r="K155" s="7">
        <f t="shared" si="28"/>
        <v>511.23306763627124</v>
      </c>
      <c r="L155" s="7">
        <f t="shared" si="29"/>
        <v>96568.815803387915</v>
      </c>
      <c r="M155" s="7">
        <f t="shared" si="30"/>
        <v>2233.4309784628258</v>
      </c>
      <c r="N155" s="7">
        <f t="shared" si="31"/>
        <v>120.63262536568325</v>
      </c>
      <c r="O155" s="7">
        <f t="shared" si="32"/>
        <v>24902.217877787996</v>
      </c>
    </row>
    <row r="156" spans="1:15" x14ac:dyDescent="0.2">
      <c r="A156" s="4">
        <v>134</v>
      </c>
      <c r="B156" s="7" t="str">
        <f t="shared" si="22"/>
        <v/>
      </c>
      <c r="C156" s="6" t="str">
        <f t="shared" si="23"/>
        <v/>
      </c>
      <c r="D156" s="6" t="str">
        <f>IF($A156&gt;$D$13,"",SUM(C$23:C156))</f>
        <v/>
      </c>
      <c r="E156" s="6" t="str">
        <f t="shared" si="24"/>
        <v/>
      </c>
      <c r="F156" s="6" t="str">
        <f>IF($A156&gt;$D$13,"",SUM(E$23:E156))</f>
        <v/>
      </c>
      <c r="G156" s="6" t="str">
        <f t="shared" si="25"/>
        <v/>
      </c>
      <c r="H156" s="6">
        <f t="shared" si="26"/>
        <v>384.48583965541155</v>
      </c>
      <c r="I156" s="6"/>
      <c r="J156" s="7">
        <f t="shared" si="27"/>
        <v>500</v>
      </c>
      <c r="K156" s="7">
        <f t="shared" si="28"/>
        <v>516.64316454812536</v>
      </c>
      <c r="L156" s="7">
        <f t="shared" si="29"/>
        <v>97585.458967936036</v>
      </c>
      <c r="M156" s="7">
        <f t="shared" si="30"/>
        <v>2233.4309784628258</v>
      </c>
      <c r="N156" s="7">
        <f t="shared" si="31"/>
        <v>133.22686564616578</v>
      </c>
      <c r="O156" s="7">
        <f t="shared" si="32"/>
        <v>27268.875721896988</v>
      </c>
    </row>
    <row r="157" spans="1:15" x14ac:dyDescent="0.2">
      <c r="A157" s="4">
        <v>135</v>
      </c>
      <c r="B157" s="7" t="str">
        <f t="shared" si="22"/>
        <v/>
      </c>
      <c r="C157" s="6" t="str">
        <f t="shared" si="23"/>
        <v/>
      </c>
      <c r="D157" s="6" t="str">
        <f>IF($A157&gt;$D$13,"",SUM(C$23:C157))</f>
        <v/>
      </c>
      <c r="E157" s="6" t="str">
        <f t="shared" si="24"/>
        <v/>
      </c>
      <c r="F157" s="6" t="str">
        <f>IF($A157&gt;$D$13,"",SUM(E$23:E157))</f>
        <v/>
      </c>
      <c r="G157" s="6" t="str">
        <f t="shared" si="25"/>
        <v/>
      </c>
      <c r="H157" s="6">
        <f t="shared" si="26"/>
        <v>377.26898316279198</v>
      </c>
      <c r="I157" s="6"/>
      <c r="J157" s="7">
        <f t="shared" si="27"/>
        <v>500</v>
      </c>
      <c r="K157" s="7">
        <f t="shared" si="28"/>
        <v>522.08220547845781</v>
      </c>
      <c r="L157" s="7">
        <f t="shared" si="29"/>
        <v>98607.541173414487</v>
      </c>
      <c r="M157" s="7">
        <f t="shared" si="30"/>
        <v>2233.4309784628258</v>
      </c>
      <c r="N157" s="7">
        <f t="shared" si="31"/>
        <v>145.88848511214889</v>
      </c>
      <c r="O157" s="7">
        <f t="shared" si="32"/>
        <v>29648.195185471963</v>
      </c>
    </row>
    <row r="158" spans="1:15" x14ac:dyDescent="0.2">
      <c r="A158" s="4">
        <v>136</v>
      </c>
      <c r="B158" s="7" t="str">
        <f t="shared" si="22"/>
        <v/>
      </c>
      <c r="C158" s="6" t="str">
        <f t="shared" si="23"/>
        <v/>
      </c>
      <c r="D158" s="6" t="str">
        <f>IF($A158&gt;$D$13,"",SUM(C$23:C158))</f>
        <v/>
      </c>
      <c r="E158" s="6" t="str">
        <f t="shared" si="24"/>
        <v/>
      </c>
      <c r="F158" s="6" t="str">
        <f>IF($A158&gt;$D$13,"",SUM(E$23:E158))</f>
        <v/>
      </c>
      <c r="G158" s="6" t="str">
        <f t="shared" si="25"/>
        <v/>
      </c>
      <c r="H158" s="6">
        <f t="shared" si="26"/>
        <v>370.01351648793678</v>
      </c>
      <c r="I158" s="6"/>
      <c r="J158" s="7">
        <f t="shared" si="27"/>
        <v>500</v>
      </c>
      <c r="K158" s="7">
        <f t="shared" si="28"/>
        <v>527.55034527776752</v>
      </c>
      <c r="L158" s="7">
        <f t="shared" si="29"/>
        <v>99635.09151869225</v>
      </c>
      <c r="M158" s="7">
        <f t="shared" si="30"/>
        <v>2233.4309784628258</v>
      </c>
      <c r="N158" s="7">
        <f t="shared" si="31"/>
        <v>158.617844242275</v>
      </c>
      <c r="O158" s="7">
        <f t="shared" si="32"/>
        <v>32040.244008177062</v>
      </c>
    </row>
    <row r="159" spans="1:15" x14ac:dyDescent="0.2">
      <c r="A159" s="4">
        <v>137</v>
      </c>
      <c r="B159" s="7" t="str">
        <f t="shared" si="22"/>
        <v/>
      </c>
      <c r="C159" s="6" t="str">
        <f t="shared" si="23"/>
        <v/>
      </c>
      <c r="D159" s="6" t="str">
        <f>IF($A159&gt;$D$13,"",SUM(C$23:C159))</f>
        <v/>
      </c>
      <c r="E159" s="6" t="str">
        <f t="shared" si="24"/>
        <v/>
      </c>
      <c r="F159" s="6" t="str">
        <f>IF($A159&gt;$D$13,"",SUM(E$23:E159))</f>
        <v/>
      </c>
      <c r="G159" s="6" t="str">
        <f t="shared" si="25"/>
        <v/>
      </c>
      <c r="H159" s="6">
        <f t="shared" si="26"/>
        <v>362.71923306637109</v>
      </c>
      <c r="I159" s="6"/>
      <c r="J159" s="7">
        <f t="shared" si="27"/>
        <v>500</v>
      </c>
      <c r="K159" s="7">
        <f t="shared" si="28"/>
        <v>533.04773962500349</v>
      </c>
      <c r="L159" s="7">
        <f t="shared" si="29"/>
        <v>100668.13925831726</v>
      </c>
      <c r="M159" s="7">
        <f t="shared" si="30"/>
        <v>2233.4309784628258</v>
      </c>
      <c r="N159" s="7">
        <f t="shared" si="31"/>
        <v>171.41530544374729</v>
      </c>
      <c r="O159" s="7">
        <f t="shared" si="32"/>
        <v>34445.090292083638</v>
      </c>
    </row>
    <row r="160" spans="1:15" x14ac:dyDescent="0.2">
      <c r="A160" s="4">
        <v>138</v>
      </c>
      <c r="B160" s="7" t="str">
        <f t="shared" si="22"/>
        <v/>
      </c>
      <c r="C160" s="6" t="str">
        <f t="shared" si="23"/>
        <v/>
      </c>
      <c r="D160" s="6" t="str">
        <f>IF($A160&gt;$D$13,"",SUM(C$23:C160))</f>
        <v/>
      </c>
      <c r="E160" s="6" t="str">
        <f t="shared" si="24"/>
        <v/>
      </c>
      <c r="F160" s="6" t="str">
        <f>IF($A160&gt;$D$13,"",SUM(E$23:E160))</f>
        <v/>
      </c>
      <c r="G160" s="6" t="str">
        <f t="shared" si="25"/>
        <v/>
      </c>
      <c r="H160" s="6">
        <f t="shared" si="26"/>
        <v>355.38592522850007</v>
      </c>
      <c r="I160" s="6"/>
      <c r="J160" s="7">
        <f t="shared" si="27"/>
        <v>500</v>
      </c>
      <c r="K160" s="7">
        <f t="shared" si="28"/>
        <v>538.57454503199733</v>
      </c>
      <c r="L160" s="7">
        <f t="shared" si="29"/>
        <v>101706.71380334925</v>
      </c>
      <c r="M160" s="7">
        <f t="shared" si="30"/>
        <v>2233.4309784628258</v>
      </c>
      <c r="N160" s="7">
        <f t="shared" si="31"/>
        <v>184.28123306264746</v>
      </c>
      <c r="O160" s="7">
        <f t="shared" si="32"/>
        <v>36862.802503609113</v>
      </c>
    </row>
    <row r="161" spans="1:15" x14ac:dyDescent="0.2">
      <c r="A161" s="4">
        <v>139</v>
      </c>
      <c r="B161" s="7" t="str">
        <f t="shared" si="22"/>
        <v/>
      </c>
      <c r="C161" s="6" t="str">
        <f t="shared" si="23"/>
        <v/>
      </c>
      <c r="D161" s="6" t="str">
        <f>IF($A161&gt;$D$13,"",SUM(C$23:C161))</f>
        <v/>
      </c>
      <c r="E161" s="6" t="str">
        <f t="shared" si="24"/>
        <v/>
      </c>
      <c r="F161" s="6" t="str">
        <f>IF($A161&gt;$D$13,"",SUM(E$23:E161))</f>
        <v/>
      </c>
      <c r="G161" s="6" t="str">
        <f t="shared" si="25"/>
        <v/>
      </c>
      <c r="H161" s="6">
        <f t="shared" si="26"/>
        <v>348.01338419369648</v>
      </c>
      <c r="I161" s="6"/>
      <c r="J161" s="7">
        <f t="shared" si="27"/>
        <v>500</v>
      </c>
      <c r="K161" s="7">
        <f t="shared" si="28"/>
        <v>544.13091884791845</v>
      </c>
      <c r="L161" s="7">
        <f t="shared" si="29"/>
        <v>102750.84472219717</v>
      </c>
      <c r="M161" s="7">
        <f t="shared" si="30"/>
        <v>2233.4309784628258</v>
      </c>
      <c r="N161" s="7">
        <f t="shared" si="31"/>
        <v>197.21599339430875</v>
      </c>
      <c r="O161" s="7">
        <f t="shared" si="32"/>
        <v>39293.449475466245</v>
      </c>
    </row>
    <row r="162" spans="1:15" x14ac:dyDescent="0.2">
      <c r="A162" s="4">
        <v>140</v>
      </c>
      <c r="B162" s="7" t="str">
        <f t="shared" si="22"/>
        <v/>
      </c>
      <c r="C162" s="6" t="str">
        <f t="shared" si="23"/>
        <v/>
      </c>
      <c r="D162" s="6" t="str">
        <f>IF($A162&gt;$D$13,"",SUM(C$23:C162))</f>
        <v/>
      </c>
      <c r="E162" s="6" t="str">
        <f t="shared" si="24"/>
        <v/>
      </c>
      <c r="F162" s="6" t="str">
        <f>IF($A162&gt;$D$13,"",SUM(E$23:E162))</f>
        <v/>
      </c>
      <c r="G162" s="6" t="str">
        <f t="shared" si="25"/>
        <v/>
      </c>
      <c r="H162" s="6">
        <f t="shared" si="26"/>
        <v>340.6014000643566</v>
      </c>
      <c r="I162" s="6"/>
      <c r="J162" s="7">
        <f t="shared" si="27"/>
        <v>500</v>
      </c>
      <c r="K162" s="7">
        <f t="shared" si="28"/>
        <v>549.71701926375488</v>
      </c>
      <c r="L162" s="7">
        <f t="shared" si="29"/>
        <v>103800.56174146093</v>
      </c>
      <c r="M162" s="7">
        <f t="shared" si="30"/>
        <v>2233.4309784628258</v>
      </c>
      <c r="N162" s="7">
        <f t="shared" si="31"/>
        <v>210.2199546937444</v>
      </c>
      <c r="O162" s="7">
        <f t="shared" si="32"/>
        <v>41737.100408622813</v>
      </c>
    </row>
    <row r="163" spans="1:15" x14ac:dyDescent="0.2">
      <c r="A163" s="4">
        <v>141</v>
      </c>
      <c r="B163" s="7" t="str">
        <f t="shared" si="22"/>
        <v/>
      </c>
      <c r="C163" s="6" t="str">
        <f t="shared" si="23"/>
        <v/>
      </c>
      <c r="D163" s="6" t="str">
        <f>IF($A163&gt;$D$13,"",SUM(C$23:C163))</f>
        <v/>
      </c>
      <c r="E163" s="6" t="str">
        <f t="shared" si="24"/>
        <v/>
      </c>
      <c r="F163" s="6" t="str">
        <f>IF($A163&gt;$D$13,"",SUM(E$23:E163))</f>
        <v/>
      </c>
      <c r="G163" s="6" t="str">
        <f t="shared" si="25"/>
        <v/>
      </c>
      <c r="H163" s="6">
        <f t="shared" si="26"/>
        <v>333.14976181992478</v>
      </c>
      <c r="I163" s="6"/>
      <c r="J163" s="7">
        <f t="shared" si="27"/>
        <v>500</v>
      </c>
      <c r="K163" s="7">
        <f t="shared" si="28"/>
        <v>555.33300531681596</v>
      </c>
      <c r="L163" s="7">
        <f t="shared" si="29"/>
        <v>104855.89474677775</v>
      </c>
      <c r="M163" s="7">
        <f t="shared" si="30"/>
        <v>2233.4309784628258</v>
      </c>
      <c r="N163" s="7">
        <f t="shared" si="31"/>
        <v>223.29348718613204</v>
      </c>
      <c r="O163" s="7">
        <f t="shared" si="32"/>
        <v>44193.82487427177</v>
      </c>
    </row>
    <row r="164" spans="1:15" x14ac:dyDescent="0.2">
      <c r="A164" s="4">
        <v>142</v>
      </c>
      <c r="B164" s="7" t="str">
        <f t="shared" si="22"/>
        <v/>
      </c>
      <c r="C164" s="6" t="str">
        <f t="shared" si="23"/>
        <v/>
      </c>
      <c r="D164" s="6" t="str">
        <f>IF($A164&gt;$D$13,"",SUM(C$23:C164))</f>
        <v/>
      </c>
      <c r="E164" s="6" t="str">
        <f t="shared" si="24"/>
        <v/>
      </c>
      <c r="F164" s="6" t="str">
        <f>IF($A164&gt;$D$13,"",SUM(E$23:E164))</f>
        <v/>
      </c>
      <c r="G164" s="6" t="str">
        <f t="shared" si="25"/>
        <v/>
      </c>
      <c r="H164" s="6">
        <f t="shared" si="26"/>
        <v>325.65825731088529</v>
      </c>
      <c r="I164" s="6"/>
      <c r="J164" s="7">
        <f t="shared" si="27"/>
        <v>500</v>
      </c>
      <c r="K164" s="7">
        <f t="shared" si="28"/>
        <v>560.97903689526095</v>
      </c>
      <c r="L164" s="7">
        <f t="shared" si="29"/>
        <v>105916.87378367301</v>
      </c>
      <c r="M164" s="7">
        <f t="shared" si="30"/>
        <v>2233.4309784628258</v>
      </c>
      <c r="N164" s="7">
        <f t="shared" si="31"/>
        <v>236.43696307735397</v>
      </c>
      <c r="O164" s="7">
        <f t="shared" si="32"/>
        <v>46663.692815811948</v>
      </c>
    </row>
    <row r="165" spans="1:15" x14ac:dyDescent="0.2">
      <c r="A165" s="4">
        <v>143</v>
      </c>
      <c r="B165" s="7" t="str">
        <f t="shared" si="22"/>
        <v/>
      </c>
      <c r="C165" s="6" t="str">
        <f t="shared" si="23"/>
        <v/>
      </c>
      <c r="D165" s="6" t="str">
        <f>IF($A165&gt;$D$13,"",SUM(C$23:C165))</f>
        <v/>
      </c>
      <c r="E165" s="6" t="str">
        <f t="shared" si="24"/>
        <v/>
      </c>
      <c r="F165" s="6" t="str">
        <f>IF($A165&gt;$D$13,"",SUM(E$23:E165))</f>
        <v/>
      </c>
      <c r="G165" s="6" t="str">
        <f t="shared" si="25"/>
        <v/>
      </c>
      <c r="H165" s="6">
        <f t="shared" si="26"/>
        <v>318.12667325272236</v>
      </c>
      <c r="I165" s="6"/>
      <c r="J165" s="7">
        <f t="shared" si="27"/>
        <v>500</v>
      </c>
      <c r="K165" s="7">
        <f t="shared" si="28"/>
        <v>566.65527474265059</v>
      </c>
      <c r="L165" s="7">
        <f t="shared" si="29"/>
        <v>106983.52905841566</v>
      </c>
      <c r="M165" s="7">
        <f t="shared" si="30"/>
        <v>2233.4309784628258</v>
      </c>
      <c r="N165" s="7">
        <f t="shared" si="31"/>
        <v>249.65075656459391</v>
      </c>
      <c r="O165" s="7">
        <f t="shared" si="32"/>
        <v>49146.774550839371</v>
      </c>
    </row>
    <row r="166" spans="1:15" x14ac:dyDescent="0.2">
      <c r="A166" s="4">
        <v>144</v>
      </c>
      <c r="B166" s="7" t="str">
        <f t="shared" si="22"/>
        <v/>
      </c>
      <c r="C166" s="6" t="str">
        <f t="shared" si="23"/>
        <v/>
      </c>
      <c r="D166" s="6" t="str">
        <f>IF($A166&gt;$D$13,"",SUM(C$23:C166))</f>
        <v/>
      </c>
      <c r="E166" s="6" t="str">
        <f t="shared" si="24"/>
        <v/>
      </c>
      <c r="F166" s="6" t="str">
        <f>IF($A166&gt;$D$13,"",SUM(E$23:E166))</f>
        <v/>
      </c>
      <c r="G166" s="6" t="str">
        <f t="shared" si="25"/>
        <v/>
      </c>
      <c r="H166" s="6">
        <f t="shared" si="26"/>
        <v>310.5547952198483</v>
      </c>
      <c r="I166" s="6"/>
      <c r="J166" s="7">
        <f t="shared" si="27"/>
        <v>500</v>
      </c>
      <c r="K166" s="7">
        <f t="shared" si="28"/>
        <v>572.3618804625238</v>
      </c>
      <c r="L166" s="7">
        <f t="shared" si="29"/>
        <v>108055.89093887819</v>
      </c>
      <c r="M166" s="7">
        <f t="shared" si="30"/>
        <v>2233.4309784628258</v>
      </c>
      <c r="N166" s="7">
        <f t="shared" si="31"/>
        <v>262.9352438469906</v>
      </c>
      <c r="O166" s="7">
        <f t="shared" si="32"/>
        <v>51643.140773149185</v>
      </c>
    </row>
    <row r="167" spans="1:15" x14ac:dyDescent="0.2">
      <c r="A167" s="4">
        <v>145</v>
      </c>
      <c r="B167" s="7" t="str">
        <f t="shared" si="22"/>
        <v/>
      </c>
      <c r="C167" s="6" t="str">
        <f t="shared" si="23"/>
        <v/>
      </c>
      <c r="D167" s="6" t="str">
        <f>IF($A167&gt;$D$13,"",SUM(C$23:C167))</f>
        <v/>
      </c>
      <c r="E167" s="6" t="str">
        <f t="shared" si="24"/>
        <v/>
      </c>
      <c r="F167" s="6" t="str">
        <f>IF($A167&gt;$D$13,"",SUM(E$23:E167))</f>
        <v/>
      </c>
      <c r="G167" s="6" t="str">
        <f t="shared" si="25"/>
        <v/>
      </c>
      <c r="H167" s="6">
        <f t="shared" si="26"/>
        <v>302.94240763949836</v>
      </c>
      <c r="I167" s="6"/>
      <c r="J167" s="7">
        <f t="shared" si="27"/>
        <v>500</v>
      </c>
      <c r="K167" s="7">
        <f t="shared" si="28"/>
        <v>578.09901652299834</v>
      </c>
      <c r="L167" s="7">
        <f t="shared" si="29"/>
        <v>109133.98995540119</v>
      </c>
      <c r="M167" s="7">
        <f t="shared" si="30"/>
        <v>2233.4309784628258</v>
      </c>
      <c r="N167" s="7">
        <f t="shared" si="31"/>
        <v>276.29080313634813</v>
      </c>
      <c r="O167" s="7">
        <f t="shared" si="32"/>
        <v>54152.862554748361</v>
      </c>
    </row>
    <row r="168" spans="1:15" x14ac:dyDescent="0.2">
      <c r="A168" s="4">
        <v>146</v>
      </c>
      <c r="B168" s="7" t="str">
        <f t="shared" si="22"/>
        <v/>
      </c>
      <c r="C168" s="6" t="str">
        <f t="shared" si="23"/>
        <v/>
      </c>
      <c r="D168" s="6" t="str">
        <f>IF($A168&gt;$D$13,"",SUM(C$23:C168))</f>
        <v/>
      </c>
      <c r="E168" s="6" t="str">
        <f t="shared" si="24"/>
        <v/>
      </c>
      <c r="F168" s="6" t="str">
        <f>IF($A168&gt;$D$13,"",SUM(E$23:E168))</f>
        <v/>
      </c>
      <c r="G168" s="6" t="str">
        <f t="shared" si="25"/>
        <v/>
      </c>
      <c r="H168" s="6">
        <f t="shared" si="26"/>
        <v>295.28929378559354</v>
      </c>
      <c r="I168" s="6"/>
      <c r="J168" s="7">
        <f t="shared" si="27"/>
        <v>500</v>
      </c>
      <c r="K168" s="7">
        <f t="shared" si="28"/>
        <v>583.8668462613964</v>
      </c>
      <c r="L168" s="7">
        <f t="shared" si="29"/>
        <v>110217.85680166259</v>
      </c>
      <c r="M168" s="7">
        <f t="shared" si="30"/>
        <v>2233.4309784628258</v>
      </c>
      <c r="N168" s="7">
        <f t="shared" si="31"/>
        <v>289.71781466790372</v>
      </c>
      <c r="O168" s="7">
        <f t="shared" si="32"/>
        <v>56676.011347879088</v>
      </c>
    </row>
    <row r="169" spans="1:15" x14ac:dyDescent="0.2">
      <c r="A169" s="4">
        <v>147</v>
      </c>
      <c r="B169" s="7" t="str">
        <f t="shared" si="22"/>
        <v/>
      </c>
      <c r="C169" s="6" t="str">
        <f t="shared" si="23"/>
        <v/>
      </c>
      <c r="D169" s="6" t="str">
        <f>IF($A169&gt;$D$13,"",SUM(C$23:C169))</f>
        <v/>
      </c>
      <c r="E169" s="6" t="str">
        <f t="shared" si="24"/>
        <v/>
      </c>
      <c r="F169" s="6" t="str">
        <f>IF($A169&gt;$D$13,"",SUM(E$23:E169))</f>
        <v/>
      </c>
      <c r="G169" s="6" t="str">
        <f t="shared" si="25"/>
        <v/>
      </c>
      <c r="H169" s="6">
        <f t="shared" si="26"/>
        <v>287.59523577257039</v>
      </c>
      <c r="I169" s="6"/>
      <c r="J169" s="7">
        <f t="shared" si="27"/>
        <v>500</v>
      </c>
      <c r="K169" s="7">
        <f t="shared" si="28"/>
        <v>589.66553388889486</v>
      </c>
      <c r="L169" s="7">
        <f t="shared" si="29"/>
        <v>111307.52233555149</v>
      </c>
      <c r="M169" s="7">
        <f t="shared" si="30"/>
        <v>2233.4309784628258</v>
      </c>
      <c r="N169" s="7">
        <f t="shared" si="31"/>
        <v>303.21666071115311</v>
      </c>
      <c r="O169" s="7">
        <f t="shared" si="32"/>
        <v>59212.658987053066</v>
      </c>
    </row>
    <row r="170" spans="1:15" x14ac:dyDescent="0.2">
      <c r="A170" s="4">
        <v>148</v>
      </c>
      <c r="B170" s="7" t="str">
        <f t="shared" si="22"/>
        <v/>
      </c>
      <c r="C170" s="6" t="str">
        <f t="shared" si="23"/>
        <v/>
      </c>
      <c r="D170" s="6" t="str">
        <f>IF($A170&gt;$D$13,"",SUM(C$23:C170))</f>
        <v/>
      </c>
      <c r="E170" s="6" t="str">
        <f t="shared" si="24"/>
        <v/>
      </c>
      <c r="F170" s="6" t="str">
        <f>IF($A170&gt;$D$13,"",SUM(E$23:E170))</f>
        <v/>
      </c>
      <c r="G170" s="6" t="str">
        <f t="shared" si="25"/>
        <v/>
      </c>
      <c r="H170" s="6">
        <f t="shared" si="26"/>
        <v>279.86001454917749</v>
      </c>
      <c r="I170" s="6"/>
      <c r="J170" s="7">
        <f t="shared" si="27"/>
        <v>500</v>
      </c>
      <c r="K170" s="7">
        <f t="shared" si="28"/>
        <v>595.4952444952005</v>
      </c>
      <c r="L170" s="7">
        <f t="shared" si="29"/>
        <v>112403.0175800467</v>
      </c>
      <c r="M170" s="7">
        <f t="shared" si="30"/>
        <v>2233.4309784628258</v>
      </c>
      <c r="N170" s="7">
        <f t="shared" si="31"/>
        <v>316.78772558073388</v>
      </c>
      <c r="O170" s="7">
        <f t="shared" si="32"/>
        <v>61762.877691096626</v>
      </c>
    </row>
    <row r="171" spans="1:15" x14ac:dyDescent="0.2">
      <c r="A171" s="4">
        <v>149</v>
      </c>
      <c r="B171" s="7" t="str">
        <f t="shared" si="22"/>
        <v/>
      </c>
      <c r="C171" s="6" t="str">
        <f t="shared" si="23"/>
        <v/>
      </c>
      <c r="D171" s="6" t="str">
        <f>IF($A171&gt;$D$13,"",SUM(C$23:C171))</f>
        <v/>
      </c>
      <c r="E171" s="6" t="str">
        <f t="shared" si="24"/>
        <v/>
      </c>
      <c r="F171" s="6" t="str">
        <f>IF($A171&gt;$D$13,"",SUM(E$23:E171))</f>
        <v/>
      </c>
      <c r="G171" s="6" t="str">
        <f t="shared" si="25"/>
        <v/>
      </c>
      <c r="H171" s="6">
        <f t="shared" si="26"/>
        <v>272.0834098922395</v>
      </c>
      <c r="I171" s="6"/>
      <c r="J171" s="7">
        <f t="shared" si="27"/>
        <v>500</v>
      </c>
      <c r="K171" s="7">
        <f t="shared" si="28"/>
        <v>601.35614405324975</v>
      </c>
      <c r="L171" s="7">
        <f t="shared" si="29"/>
        <v>113504.37372409995</v>
      </c>
      <c r="M171" s="7">
        <f t="shared" si="30"/>
        <v>2233.4309784628258</v>
      </c>
      <c r="N171" s="7">
        <f t="shared" si="31"/>
        <v>330.43139564736691</v>
      </c>
      <c r="O171" s="7">
        <f t="shared" si="32"/>
        <v>64326.740065206817</v>
      </c>
    </row>
    <row r="172" spans="1:15" x14ac:dyDescent="0.2">
      <c r="A172" s="4">
        <v>150</v>
      </c>
      <c r="B172" s="7" t="str">
        <f t="shared" si="22"/>
        <v/>
      </c>
      <c r="C172" s="6" t="str">
        <f t="shared" si="23"/>
        <v/>
      </c>
      <c r="D172" s="6" t="str">
        <f>IF($A172&gt;$D$13,"",SUM(C$23:C172))</f>
        <v/>
      </c>
      <c r="E172" s="6" t="str">
        <f t="shared" si="24"/>
        <v/>
      </c>
      <c r="F172" s="6" t="str">
        <f>IF($A172&gt;$D$13,"",SUM(E$23:E172))</f>
        <v/>
      </c>
      <c r="G172" s="6" t="str">
        <f t="shared" si="25"/>
        <v/>
      </c>
      <c r="H172" s="6">
        <f t="shared" si="26"/>
        <v>264.2652004003869</v>
      </c>
      <c r="I172" s="6"/>
      <c r="J172" s="7">
        <f t="shared" si="27"/>
        <v>500</v>
      </c>
      <c r="K172" s="7">
        <f t="shared" si="28"/>
        <v>607.24839942393464</v>
      </c>
      <c r="L172" s="7">
        <f t="shared" si="29"/>
        <v>114611.62212352388</v>
      </c>
      <c r="M172" s="7">
        <f t="shared" si="30"/>
        <v>2233.4309784628258</v>
      </c>
      <c r="N172" s="7">
        <f t="shared" si="31"/>
        <v>344.14805934885646</v>
      </c>
      <c r="O172" s="7">
        <f t="shared" si="32"/>
        <v>66904.319103018497</v>
      </c>
    </row>
    <row r="173" spans="1:15" x14ac:dyDescent="0.2">
      <c r="A173" s="4">
        <v>151</v>
      </c>
      <c r="B173" s="7" t="str">
        <f t="shared" si="22"/>
        <v/>
      </c>
      <c r="C173" s="6" t="str">
        <f t="shared" si="23"/>
        <v/>
      </c>
      <c r="D173" s="6" t="str">
        <f>IF($A173&gt;$D$13,"",SUM(C$23:C173))</f>
        <v/>
      </c>
      <c r="E173" s="6" t="str">
        <f t="shared" si="24"/>
        <v/>
      </c>
      <c r="F173" s="6" t="str">
        <f>IF($A173&gt;$D$13,"",SUM(E$23:E173))</f>
        <v/>
      </c>
      <c r="G173" s="6" t="str">
        <f t="shared" si="25"/>
        <v/>
      </c>
      <c r="H173" s="6">
        <f t="shared" si="26"/>
        <v>256.40516348775282</v>
      </c>
      <c r="I173" s="6"/>
      <c r="J173" s="7">
        <f t="shared" si="27"/>
        <v>500</v>
      </c>
      <c r="K173" s="7">
        <f t="shared" si="28"/>
        <v>613.17217836085274</v>
      </c>
      <c r="L173" s="7">
        <f t="shared" si="29"/>
        <v>115724.79430188473</v>
      </c>
      <c r="M173" s="7">
        <f t="shared" si="30"/>
        <v>2233.4309784628258</v>
      </c>
      <c r="N173" s="7">
        <f t="shared" si="31"/>
        <v>357.93810720114897</v>
      </c>
      <c r="O173" s="7">
        <f t="shared" si="32"/>
        <v>69495.68818868247</v>
      </c>
    </row>
    <row r="174" spans="1:15" x14ac:dyDescent="0.2">
      <c r="A174" s="4">
        <v>152</v>
      </c>
      <c r="B174" s="7" t="str">
        <f t="shared" si="22"/>
        <v/>
      </c>
      <c r="C174" s="6" t="str">
        <f t="shared" si="23"/>
        <v/>
      </c>
      <c r="D174" s="6" t="str">
        <f>IF($A174&gt;$D$13,"",SUM(C$23:C174))</f>
        <v/>
      </c>
      <c r="E174" s="6" t="str">
        <f t="shared" si="24"/>
        <v/>
      </c>
      <c r="F174" s="6" t="str">
        <f>IF($A174&gt;$D$13,"",SUM(E$23:E174))</f>
        <v/>
      </c>
      <c r="G174" s="6" t="str">
        <f t="shared" si="25"/>
        <v/>
      </c>
      <c r="H174" s="6">
        <f t="shared" si="26"/>
        <v>248.50307537763615</v>
      </c>
      <c r="I174" s="6"/>
      <c r="J174" s="7">
        <f t="shared" si="27"/>
        <v>500</v>
      </c>
      <c r="K174" s="7">
        <f t="shared" si="28"/>
        <v>619.12764951508325</v>
      </c>
      <c r="L174" s="7">
        <f t="shared" si="29"/>
        <v>116843.92195139981</v>
      </c>
      <c r="M174" s="7">
        <f t="shared" si="30"/>
        <v>2233.4309784628258</v>
      </c>
      <c r="N174" s="7">
        <f t="shared" si="31"/>
        <v>371.80193180945122</v>
      </c>
      <c r="O174" s="7">
        <f t="shared" si="32"/>
        <v>72100.921098954743</v>
      </c>
    </row>
    <row r="175" spans="1:15" x14ac:dyDescent="0.2">
      <c r="A175" s="4">
        <v>153</v>
      </c>
      <c r="B175" s="7" t="str">
        <f t="shared" si="22"/>
        <v/>
      </c>
      <c r="C175" s="6" t="str">
        <f t="shared" si="23"/>
        <v/>
      </c>
      <c r="D175" s="6" t="str">
        <f>IF($A175&gt;$D$13,"",SUM(C$23:C175))</f>
        <v/>
      </c>
      <c r="E175" s="6" t="str">
        <f t="shared" si="24"/>
        <v/>
      </c>
      <c r="F175" s="6" t="str">
        <f>IF($A175&gt;$D$13,"",SUM(E$23:E175))</f>
        <v/>
      </c>
      <c r="G175" s="6" t="str">
        <f t="shared" si="25"/>
        <v/>
      </c>
      <c r="H175" s="6">
        <f t="shared" si="26"/>
        <v>240.55871109613039</v>
      </c>
      <c r="I175" s="6"/>
      <c r="J175" s="7">
        <f t="shared" si="27"/>
        <v>500</v>
      </c>
      <c r="K175" s="7">
        <f t="shared" si="28"/>
        <v>625.11498243998892</v>
      </c>
      <c r="L175" s="7">
        <f t="shared" si="29"/>
        <v>117969.0369338398</v>
      </c>
      <c r="M175" s="7">
        <f t="shared" si="30"/>
        <v>2233.4309784628258</v>
      </c>
      <c r="N175" s="7">
        <f t="shared" si="31"/>
        <v>385.73992787940784</v>
      </c>
      <c r="O175" s="7">
        <f t="shared" si="32"/>
        <v>74720.092005296974</v>
      </c>
    </row>
    <row r="176" spans="1:15" x14ac:dyDescent="0.2">
      <c r="A176" s="4">
        <v>154</v>
      </c>
      <c r="B176" s="7" t="str">
        <f t="shared" si="22"/>
        <v/>
      </c>
      <c r="C176" s="6" t="str">
        <f t="shared" si="23"/>
        <v/>
      </c>
      <c r="D176" s="6" t="str">
        <f>IF($A176&gt;$D$13,"",SUM(C$23:C176))</f>
        <v/>
      </c>
      <c r="E176" s="6" t="str">
        <f t="shared" si="24"/>
        <v/>
      </c>
      <c r="F176" s="6" t="str">
        <f>IF($A176&gt;$D$13,"",SUM(E$23:E176))</f>
        <v/>
      </c>
      <c r="G176" s="6" t="str">
        <f t="shared" si="25"/>
        <v/>
      </c>
      <c r="H176" s="6">
        <f t="shared" si="26"/>
        <v>232.57184446571858</v>
      </c>
      <c r="I176" s="6"/>
      <c r="J176" s="7">
        <f t="shared" si="27"/>
        <v>500</v>
      </c>
      <c r="K176" s="7">
        <f t="shared" si="28"/>
        <v>631.13434759604286</v>
      </c>
      <c r="L176" s="7">
        <f t="shared" si="29"/>
        <v>119100.17128143585</v>
      </c>
      <c r="M176" s="7">
        <f t="shared" si="30"/>
        <v>2233.4309784628258</v>
      </c>
      <c r="N176" s="7">
        <f t="shared" si="31"/>
        <v>399.75249222833878</v>
      </c>
      <c r="O176" s="7">
        <f t="shared" si="32"/>
        <v>77353.275475988135</v>
      </c>
    </row>
    <row r="177" spans="1:15" x14ac:dyDescent="0.2">
      <c r="A177" s="4">
        <v>155</v>
      </c>
      <c r="B177" s="7" t="str">
        <f t="shared" si="22"/>
        <v/>
      </c>
      <c r="C177" s="6" t="str">
        <f t="shared" si="23"/>
        <v/>
      </c>
      <c r="D177" s="6" t="str">
        <f>IF($A177&gt;$D$13,"",SUM(C$23:C177))</f>
        <v/>
      </c>
      <c r="E177" s="6" t="str">
        <f t="shared" si="24"/>
        <v/>
      </c>
      <c r="F177" s="6" t="str">
        <f>IF($A177&gt;$D$13,"",SUM(E$23:E177))</f>
        <v/>
      </c>
      <c r="G177" s="6" t="str">
        <f t="shared" si="25"/>
        <v/>
      </c>
      <c r="H177" s="6">
        <f t="shared" si="26"/>
        <v>224.54224809883405</v>
      </c>
      <c r="I177" s="6"/>
      <c r="J177" s="7">
        <f t="shared" si="27"/>
        <v>500</v>
      </c>
      <c r="K177" s="7">
        <f t="shared" si="28"/>
        <v>637.1859163556818</v>
      </c>
      <c r="L177" s="7">
        <f t="shared" si="29"/>
        <v>120237.35719779153</v>
      </c>
      <c r="M177" s="7">
        <f t="shared" si="30"/>
        <v>2233.4309784628258</v>
      </c>
      <c r="N177" s="7">
        <f t="shared" si="31"/>
        <v>413.84002379653651</v>
      </c>
      <c r="O177" s="7">
        <f t="shared" si="32"/>
        <v>80000.546478247503</v>
      </c>
    </row>
    <row r="178" spans="1:15" x14ac:dyDescent="0.2">
      <c r="A178" s="4">
        <v>156</v>
      </c>
      <c r="B178" s="7" t="str">
        <f t="shared" si="22"/>
        <v/>
      </c>
      <c r="C178" s="6" t="str">
        <f t="shared" si="23"/>
        <v/>
      </c>
      <c r="D178" s="6" t="str">
        <f>IF($A178&gt;$D$13,"",SUM(C$23:C178))</f>
        <v/>
      </c>
      <c r="E178" s="6" t="str">
        <f t="shared" si="24"/>
        <v/>
      </c>
      <c r="F178" s="6" t="str">
        <f>IF($A178&gt;$D$13,"",SUM(E$23:E178))</f>
        <v/>
      </c>
      <c r="G178" s="6" t="str">
        <f t="shared" si="25"/>
        <v/>
      </c>
      <c r="H178" s="6">
        <f t="shared" si="26"/>
        <v>216.46969339138673</v>
      </c>
      <c r="I178" s="6"/>
      <c r="J178" s="7">
        <f t="shared" si="27"/>
        <v>500</v>
      </c>
      <c r="K178" s="7">
        <f t="shared" si="28"/>
        <v>643.26986100818465</v>
      </c>
      <c r="L178" s="7">
        <f t="shared" si="29"/>
        <v>121380.62705879971</v>
      </c>
      <c r="M178" s="7">
        <f t="shared" si="30"/>
        <v>2233.4309784628258</v>
      </c>
      <c r="N178" s="7">
        <f t="shared" si="31"/>
        <v>428.00292365862413</v>
      </c>
      <c r="O178" s="7">
        <f t="shared" si="32"/>
        <v>82661.980380368957</v>
      </c>
    </row>
    <row r="179" spans="1:15" x14ac:dyDescent="0.2">
      <c r="A179" s="4">
        <v>157</v>
      </c>
      <c r="B179" s="7" t="str">
        <f t="shared" si="22"/>
        <v/>
      </c>
      <c r="C179" s="6" t="str">
        <f t="shared" si="23"/>
        <v/>
      </c>
      <c r="D179" s="6" t="str">
        <f>IF($A179&gt;$D$13,"",SUM(C$23:C179))</f>
        <v/>
      </c>
      <c r="E179" s="6" t="str">
        <f t="shared" si="24"/>
        <v/>
      </c>
      <c r="F179" s="6" t="str">
        <f>IF($A179&gt;$D$13,"",SUM(E$23:E179))</f>
        <v/>
      </c>
      <c r="G179" s="6" t="str">
        <f t="shared" si="25"/>
        <v/>
      </c>
      <c r="H179" s="6">
        <f t="shared" si="26"/>
        <v>208.35395051625451</v>
      </c>
      <c r="I179" s="6"/>
      <c r="J179" s="7">
        <f t="shared" si="27"/>
        <v>500</v>
      </c>
      <c r="K179" s="7">
        <f t="shared" si="28"/>
        <v>649.38635476457841</v>
      </c>
      <c r="L179" s="7">
        <f t="shared" si="29"/>
        <v>122530.01341356429</v>
      </c>
      <c r="M179" s="7">
        <f t="shared" si="30"/>
        <v>2233.4309784628258</v>
      </c>
      <c r="N179" s="7">
        <f t="shared" si="31"/>
        <v>442.2415950349739</v>
      </c>
      <c r="O179" s="7">
        <f t="shared" si="32"/>
        <v>85337.652953866753</v>
      </c>
    </row>
    <row r="180" spans="1:15" x14ac:dyDescent="0.2">
      <c r="A180" s="4">
        <v>158</v>
      </c>
      <c r="B180" s="7" t="str">
        <f t="shared" si="22"/>
        <v/>
      </c>
      <c r="C180" s="6" t="str">
        <f t="shared" si="23"/>
        <v/>
      </c>
      <c r="D180" s="6" t="str">
        <f>IF($A180&gt;$D$13,"",SUM(C$23:C180))</f>
        <v/>
      </c>
      <c r="E180" s="6" t="str">
        <f t="shared" si="24"/>
        <v/>
      </c>
      <c r="F180" s="6" t="str">
        <f>IF($A180&gt;$D$13,"",SUM(E$23:E180))</f>
        <v/>
      </c>
      <c r="G180" s="6" t="str">
        <f t="shared" si="25"/>
        <v/>
      </c>
      <c r="H180" s="6">
        <f t="shared" si="26"/>
        <v>200.19478841674035</v>
      </c>
      <c r="I180" s="6"/>
      <c r="J180" s="7">
        <f t="shared" si="27"/>
        <v>500</v>
      </c>
      <c r="K180" s="7">
        <f t="shared" si="28"/>
        <v>655.53557176256891</v>
      </c>
      <c r="L180" s="7">
        <f t="shared" si="29"/>
        <v>123685.54898532685</v>
      </c>
      <c r="M180" s="7">
        <f t="shared" si="30"/>
        <v>2233.4309784628258</v>
      </c>
      <c r="N180" s="7">
        <f t="shared" si="31"/>
        <v>456.55644330318711</v>
      </c>
      <c r="O180" s="7">
        <f t="shared" si="32"/>
        <v>88027.640375632764</v>
      </c>
    </row>
    <row r="181" spans="1:15" x14ac:dyDescent="0.2">
      <c r="A181" s="4">
        <v>159</v>
      </c>
      <c r="B181" s="7" t="str">
        <f t="shared" si="22"/>
        <v/>
      </c>
      <c r="C181" s="6" t="str">
        <f t="shared" si="23"/>
        <v/>
      </c>
      <c r="D181" s="6" t="str">
        <f>IF($A181&gt;$D$13,"",SUM(C$23:C181))</f>
        <v/>
      </c>
      <c r="E181" s="6" t="str">
        <f t="shared" si="24"/>
        <v/>
      </c>
      <c r="F181" s="6" t="str">
        <f>IF($A181&gt;$D$13,"",SUM(E$23:E181))</f>
        <v/>
      </c>
      <c r="G181" s="6" t="str">
        <f t="shared" si="25"/>
        <v/>
      </c>
      <c r="H181" s="6">
        <f t="shared" si="26"/>
        <v>191.99197479999378</v>
      </c>
      <c r="I181" s="6"/>
      <c r="J181" s="7">
        <f t="shared" si="27"/>
        <v>500</v>
      </c>
      <c r="K181" s="7">
        <f t="shared" si="28"/>
        <v>661.71768707149863</v>
      </c>
      <c r="L181" s="7">
        <f t="shared" si="29"/>
        <v>124847.26667239836</v>
      </c>
      <c r="M181" s="7">
        <f t="shared" si="30"/>
        <v>2233.4309784628258</v>
      </c>
      <c r="N181" s="7">
        <f t="shared" si="31"/>
        <v>470.94787600963525</v>
      </c>
      <c r="O181" s="7">
        <f t="shared" si="32"/>
        <v>90732.01923010523</v>
      </c>
    </row>
    <row r="182" spans="1:15" x14ac:dyDescent="0.2">
      <c r="A182" s="4">
        <v>160</v>
      </c>
      <c r="B182" s="7" t="str">
        <f t="shared" si="22"/>
        <v/>
      </c>
      <c r="C182" s="6" t="str">
        <f t="shared" si="23"/>
        <v/>
      </c>
      <c r="D182" s="6" t="str">
        <f>IF($A182&gt;$D$13,"",SUM(C$23:C182))</f>
        <v/>
      </c>
      <c r="E182" s="6" t="str">
        <f t="shared" si="24"/>
        <v/>
      </c>
      <c r="F182" s="6" t="str">
        <f>IF($A182&gt;$D$13,"",SUM(E$23:E182))</f>
        <v/>
      </c>
      <c r="G182" s="6" t="str">
        <f t="shared" si="25"/>
        <v/>
      </c>
      <c r="H182" s="6">
        <f t="shared" si="26"/>
        <v>183.74527613039763</v>
      </c>
      <c r="I182" s="6"/>
      <c r="J182" s="7">
        <f t="shared" si="27"/>
        <v>500</v>
      </c>
      <c r="K182" s="7">
        <f t="shared" si="28"/>
        <v>667.93287669733115</v>
      </c>
      <c r="L182" s="7">
        <f t="shared" si="29"/>
        <v>126015.19954909569</v>
      </c>
      <c r="M182" s="7">
        <f t="shared" si="30"/>
        <v>2233.4309784628258</v>
      </c>
      <c r="N182" s="7">
        <f t="shared" si="31"/>
        <v>485.41630288106296</v>
      </c>
      <c r="O182" s="7">
        <f t="shared" si="32"/>
        <v>93450.866511449116</v>
      </c>
    </row>
    <row r="183" spans="1:15" x14ac:dyDescent="0.2">
      <c r="A183" s="4">
        <v>161</v>
      </c>
      <c r="B183" s="7" t="str">
        <f t="shared" si="22"/>
        <v/>
      </c>
      <c r="C183" s="6" t="str">
        <f t="shared" si="23"/>
        <v/>
      </c>
      <c r="D183" s="6" t="str">
        <f>IF($A183&gt;$D$13,"",SUM(C$23:C183))</f>
        <v/>
      </c>
      <c r="E183" s="6" t="str">
        <f t="shared" si="24"/>
        <v/>
      </c>
      <c r="F183" s="6" t="str">
        <f>IF($A183&gt;$D$13,"",SUM(E$23:E183))</f>
        <v/>
      </c>
      <c r="G183" s="6" t="str">
        <f t="shared" si="25"/>
        <v/>
      </c>
      <c r="H183" s="6">
        <f t="shared" si="26"/>
        <v>175.45445762291916</v>
      </c>
      <c r="I183" s="6"/>
      <c r="J183" s="7">
        <f t="shared" si="27"/>
        <v>500</v>
      </c>
      <c r="K183" s="7">
        <f t="shared" si="28"/>
        <v>674.18131758766197</v>
      </c>
      <c r="L183" s="7">
        <f t="shared" si="29"/>
        <v>127189.38086668335</v>
      </c>
      <c r="M183" s="7">
        <f t="shared" si="30"/>
        <v>2233.4309784628258</v>
      </c>
      <c r="N183" s="7">
        <f t="shared" si="31"/>
        <v>499.96213583625274</v>
      </c>
      <c r="O183" s="7">
        <f t="shared" si="32"/>
        <v>96184.259625748193</v>
      </c>
    </row>
    <row r="184" spans="1:15" x14ac:dyDescent="0.2">
      <c r="A184" s="4">
        <v>162</v>
      </c>
      <c r="B184" s="7" t="str">
        <f t="shared" si="22"/>
        <v/>
      </c>
      <c r="C184" s="6" t="str">
        <f t="shared" si="23"/>
        <v/>
      </c>
      <c r="D184" s="6" t="str">
        <f>IF($A184&gt;$D$13,"",SUM(C$23:C184))</f>
        <v/>
      </c>
      <c r="E184" s="6" t="str">
        <f t="shared" si="24"/>
        <v/>
      </c>
      <c r="F184" s="6" t="str">
        <f>IF($A184&gt;$D$13,"",SUM(E$23:E184))</f>
        <v/>
      </c>
      <c r="G184" s="6" t="str">
        <f t="shared" si="25"/>
        <v/>
      </c>
      <c r="H184" s="6">
        <f t="shared" si="26"/>
        <v>167.11928323642564</v>
      </c>
      <c r="I184" s="6"/>
      <c r="J184" s="7">
        <f t="shared" si="27"/>
        <v>500</v>
      </c>
      <c r="K184" s="7">
        <f t="shared" si="28"/>
        <v>680.46318763675583</v>
      </c>
      <c r="L184" s="7">
        <f t="shared" si="29"/>
        <v>128369.8440543201</v>
      </c>
      <c r="M184" s="7">
        <f t="shared" si="30"/>
        <v>2233.4309784628258</v>
      </c>
      <c r="N184" s="7">
        <f t="shared" si="31"/>
        <v>514.58578899775284</v>
      </c>
      <c r="O184" s="7">
        <f t="shared" si="32"/>
        <v>98932.276393208769</v>
      </c>
    </row>
    <row r="185" spans="1:15" x14ac:dyDescent="0.2">
      <c r="A185" s="4">
        <v>163</v>
      </c>
      <c r="B185" s="7" t="str">
        <f t="shared" si="22"/>
        <v/>
      </c>
      <c r="C185" s="6" t="str">
        <f t="shared" si="23"/>
        <v/>
      </c>
      <c r="D185" s="6" t="str">
        <f>IF($A185&gt;$D$13,"",SUM(C$23:C185))</f>
        <v/>
      </c>
      <c r="E185" s="6" t="str">
        <f t="shared" si="24"/>
        <v/>
      </c>
      <c r="F185" s="6" t="str">
        <f>IF($A185&gt;$D$13,"",SUM(E$23:E185))</f>
        <v/>
      </c>
      <c r="G185" s="6" t="str">
        <f t="shared" si="25"/>
        <v/>
      </c>
      <c r="H185" s="6">
        <f t="shared" si="26"/>
        <v>158.73951566696442</v>
      </c>
      <c r="I185" s="6"/>
      <c r="J185" s="7">
        <f t="shared" si="27"/>
        <v>500</v>
      </c>
      <c r="K185" s="7">
        <f t="shared" si="28"/>
        <v>686.77866569061246</v>
      </c>
      <c r="L185" s="7">
        <f t="shared" si="29"/>
        <v>129556.62272001071</v>
      </c>
      <c r="M185" s="7">
        <f t="shared" si="30"/>
        <v>2233.4309784628258</v>
      </c>
      <c r="N185" s="7">
        <f t="shared" si="31"/>
        <v>529.28767870366687</v>
      </c>
      <c r="O185" s="7">
        <f t="shared" si="32"/>
        <v>101694.99505037526</v>
      </c>
    </row>
    <row r="186" spans="1:15" x14ac:dyDescent="0.2">
      <c r="A186" s="4">
        <v>164</v>
      </c>
      <c r="B186" s="7" t="str">
        <f t="shared" si="22"/>
        <v/>
      </c>
      <c r="C186" s="6" t="str">
        <f t="shared" si="23"/>
        <v/>
      </c>
      <c r="D186" s="6" t="str">
        <f>IF($A186&gt;$D$13,"",SUM(C$23:C186))</f>
        <v/>
      </c>
      <c r="E186" s="6" t="str">
        <f t="shared" si="24"/>
        <v/>
      </c>
      <c r="F186" s="6" t="str">
        <f>IF($A186&gt;$D$13,"",SUM(E$23:E186))</f>
        <v/>
      </c>
      <c r="G186" s="6" t="str">
        <f t="shared" si="25"/>
        <v/>
      </c>
      <c r="H186" s="6">
        <f t="shared" si="26"/>
        <v>150.31491634100652</v>
      </c>
      <c r="I186" s="6"/>
      <c r="J186" s="7">
        <f t="shared" si="27"/>
        <v>500</v>
      </c>
      <c r="K186" s="7">
        <f t="shared" si="28"/>
        <v>693.12793155205725</v>
      </c>
      <c r="L186" s="7">
        <f t="shared" si="29"/>
        <v>130749.75065156276</v>
      </c>
      <c r="M186" s="7">
        <f t="shared" si="30"/>
        <v>2233.4309784628258</v>
      </c>
      <c r="N186" s="7">
        <f t="shared" si="31"/>
        <v>544.06822351950768</v>
      </c>
      <c r="O186" s="7">
        <f t="shared" si="32"/>
        <v>104472.4942523576</v>
      </c>
    </row>
    <row r="187" spans="1:15" x14ac:dyDescent="0.2">
      <c r="A187" s="4">
        <v>165</v>
      </c>
      <c r="B187" s="7" t="str">
        <f t="shared" si="22"/>
        <v/>
      </c>
      <c r="C187" s="6" t="str">
        <f t="shared" si="23"/>
        <v/>
      </c>
      <c r="D187" s="6" t="str">
        <f>IF($A187&gt;$D$13,"",SUM(C$23:C187))</f>
        <v/>
      </c>
      <c r="E187" s="6" t="str">
        <f t="shared" si="24"/>
        <v/>
      </c>
      <c r="F187" s="6" t="str">
        <f>IF($A187&gt;$D$13,"",SUM(E$23:E187))</f>
        <v/>
      </c>
      <c r="G187" s="6" t="str">
        <f t="shared" si="25"/>
        <v/>
      </c>
      <c r="H187" s="6">
        <f t="shared" si="26"/>
        <v>141.84524540865482</v>
      </c>
      <c r="I187" s="6"/>
      <c r="J187" s="7">
        <f t="shared" si="27"/>
        <v>500</v>
      </c>
      <c r="K187" s="7">
        <f t="shared" si="28"/>
        <v>699.51116598586077</v>
      </c>
      <c r="L187" s="7">
        <f t="shared" si="29"/>
        <v>131949.26181754863</v>
      </c>
      <c r="M187" s="7">
        <f t="shared" si="30"/>
        <v>2233.4309784628258</v>
      </c>
      <c r="N187" s="7">
        <f t="shared" si="31"/>
        <v>558.92784425011314</v>
      </c>
      <c r="O187" s="7">
        <f t="shared" si="32"/>
        <v>107264.85307507054</v>
      </c>
    </row>
    <row r="188" spans="1:15" x14ac:dyDescent="0.2">
      <c r="A188" s="4">
        <v>166</v>
      </c>
      <c r="B188" s="7" t="str">
        <f t="shared" si="22"/>
        <v/>
      </c>
      <c r="C188" s="6" t="str">
        <f t="shared" si="23"/>
        <v/>
      </c>
      <c r="D188" s="6" t="str">
        <f>IF($A188&gt;$D$13,"",SUM(C$23:C188))</f>
        <v/>
      </c>
      <c r="E188" s="6" t="str">
        <f t="shared" si="24"/>
        <v/>
      </c>
      <c r="F188" s="6" t="str">
        <f>IF($A188&gt;$D$13,"",SUM(E$23:E188))</f>
        <v/>
      </c>
      <c r="G188" s="6" t="str">
        <f t="shared" si="25"/>
        <v/>
      </c>
      <c r="H188" s="6">
        <f t="shared" si="26"/>
        <v>133.330261736815</v>
      </c>
      <c r="I188" s="6"/>
      <c r="J188" s="7">
        <f t="shared" si="27"/>
        <v>500</v>
      </c>
      <c r="K188" s="7">
        <f t="shared" si="28"/>
        <v>705.92855072388511</v>
      </c>
      <c r="L188" s="7">
        <f t="shared" si="29"/>
        <v>133155.19036827251</v>
      </c>
      <c r="M188" s="7">
        <f t="shared" si="30"/>
        <v>2233.4309784628258</v>
      </c>
      <c r="N188" s="7">
        <f t="shared" si="31"/>
        <v>573.86696395162733</v>
      </c>
      <c r="O188" s="7">
        <f t="shared" si="32"/>
        <v>110072.151017485</v>
      </c>
    </row>
    <row r="189" spans="1:15" x14ac:dyDescent="0.2">
      <c r="A189" s="4">
        <v>167</v>
      </c>
      <c r="B189" s="7" t="str">
        <f t="shared" si="22"/>
        <v/>
      </c>
      <c r="C189" s="6" t="str">
        <f t="shared" si="23"/>
        <v/>
      </c>
      <c r="D189" s="6" t="str">
        <f>IF($A189&gt;$D$13,"",SUM(C$23:C189))</f>
        <v/>
      </c>
      <c r="E189" s="6" t="str">
        <f t="shared" si="24"/>
        <v/>
      </c>
      <c r="F189" s="6" t="str">
        <f>IF($A189&gt;$D$13,"",SUM(E$23:E189))</f>
        <v/>
      </c>
      <c r="G189" s="6" t="str">
        <f t="shared" si="25"/>
        <v/>
      </c>
      <c r="H189" s="6">
        <f t="shared" si="26"/>
        <v>124.76972290233084</v>
      </c>
      <c r="I189" s="6"/>
      <c r="J189" s="7">
        <f t="shared" si="27"/>
        <v>500</v>
      </c>
      <c r="K189" s="7">
        <f t="shared" si="28"/>
        <v>712.38026847025787</v>
      </c>
      <c r="L189" s="7">
        <f t="shared" si="29"/>
        <v>134367.57063674278</v>
      </c>
      <c r="M189" s="7">
        <f t="shared" si="30"/>
        <v>2233.4309784628258</v>
      </c>
      <c r="N189" s="7">
        <f t="shared" si="31"/>
        <v>588.88600794354466</v>
      </c>
      <c r="O189" s="7">
        <f t="shared" si="32"/>
        <v>112894.46800389136</v>
      </c>
    </row>
    <row r="190" spans="1:15" x14ac:dyDescent="0.2">
      <c r="A190" s="4">
        <v>168</v>
      </c>
      <c r="B190" s="7" t="str">
        <f t="shared" si="22"/>
        <v/>
      </c>
      <c r="C190" s="6" t="str">
        <f t="shared" si="23"/>
        <v/>
      </c>
      <c r="D190" s="6" t="str">
        <f>IF($A190&gt;$D$13,"",SUM(C$23:C190))</f>
        <v/>
      </c>
      <c r="E190" s="6" t="str">
        <f t="shared" si="24"/>
        <v/>
      </c>
      <c r="F190" s="6" t="str">
        <f>IF($A190&gt;$D$13,"",SUM(E$23:E190))</f>
        <v/>
      </c>
      <c r="G190" s="6" t="str">
        <f t="shared" si="25"/>
        <v/>
      </c>
      <c r="H190" s="6">
        <f t="shared" si="26"/>
        <v>116.16338518508218</v>
      </c>
      <c r="I190" s="6"/>
      <c r="J190" s="7">
        <f t="shared" si="27"/>
        <v>500</v>
      </c>
      <c r="K190" s="7">
        <f t="shared" si="28"/>
        <v>718.86650290657383</v>
      </c>
      <c r="L190" s="7">
        <f t="shared" si="29"/>
        <v>135586.43713964935</v>
      </c>
      <c r="M190" s="7">
        <f t="shared" si="30"/>
        <v>2233.4309784628258</v>
      </c>
      <c r="N190" s="7">
        <f t="shared" si="31"/>
        <v>603.98540382081876</v>
      </c>
      <c r="O190" s="7">
        <f t="shared" si="32"/>
        <v>115731.88438617501</v>
      </c>
    </row>
    <row r="191" spans="1:15" x14ac:dyDescent="0.2">
      <c r="A191" s="4">
        <v>169</v>
      </c>
      <c r="B191" s="7" t="str">
        <f t="shared" si="22"/>
        <v/>
      </c>
      <c r="C191" s="6" t="str">
        <f t="shared" si="23"/>
        <v/>
      </c>
      <c r="D191" s="6" t="str">
        <f>IF($A191&gt;$D$13,"",SUM(C$23:C191))</f>
        <v/>
      </c>
      <c r="E191" s="6" t="str">
        <f t="shared" si="24"/>
        <v/>
      </c>
      <c r="F191" s="6" t="str">
        <f>IF($A191&gt;$D$13,"",SUM(E$23:E191))</f>
        <v/>
      </c>
      <c r="G191" s="6" t="str">
        <f t="shared" si="25"/>
        <v/>
      </c>
      <c r="H191" s="6">
        <f t="shared" si="26"/>
        <v>107.51100356104624</v>
      </c>
      <c r="I191" s="6"/>
      <c r="J191" s="7">
        <f t="shared" si="27"/>
        <v>500</v>
      </c>
      <c r="K191" s="7">
        <f t="shared" si="28"/>
        <v>725.38743869712403</v>
      </c>
      <c r="L191" s="7">
        <f t="shared" si="29"/>
        <v>136811.82457834648</v>
      </c>
      <c r="M191" s="7">
        <f t="shared" si="30"/>
        <v>2233.4309784628258</v>
      </c>
      <c r="N191" s="7">
        <f t="shared" si="31"/>
        <v>619.1655814660362</v>
      </c>
      <c r="O191" s="7">
        <f t="shared" si="32"/>
        <v>118584.48094610387</v>
      </c>
    </row>
    <row r="192" spans="1:15" x14ac:dyDescent="0.2">
      <c r="A192" s="4">
        <v>170</v>
      </c>
      <c r="B192" s="7" t="str">
        <f t="shared" si="22"/>
        <v/>
      </c>
      <c r="C192" s="6" t="str">
        <f t="shared" si="23"/>
        <v/>
      </c>
      <c r="D192" s="6" t="str">
        <f>IF($A192&gt;$D$13,"",SUM(C$23:C192))</f>
        <v/>
      </c>
      <c r="E192" s="6" t="str">
        <f t="shared" si="24"/>
        <v/>
      </c>
      <c r="F192" s="6" t="str">
        <f>IF($A192&gt;$D$13,"",SUM(E$23:E192))</f>
        <v/>
      </c>
      <c r="G192" s="6" t="str">
        <f t="shared" si="25"/>
        <v/>
      </c>
      <c r="H192" s="6">
        <f t="shared" si="26"/>
        <v>98.812331695321745</v>
      </c>
      <c r="I192" s="6"/>
      <c r="J192" s="7">
        <f t="shared" si="27"/>
        <v>500</v>
      </c>
      <c r="K192" s="7">
        <f t="shared" si="28"/>
        <v>731.9432614941536</v>
      </c>
      <c r="L192" s="7">
        <f t="shared" si="29"/>
        <v>138043.76783984064</v>
      </c>
      <c r="M192" s="7">
        <f t="shared" si="30"/>
        <v>2233.4309784628258</v>
      </c>
      <c r="N192" s="7">
        <f t="shared" si="31"/>
        <v>634.42697306165564</v>
      </c>
      <c r="O192" s="7">
        <f t="shared" si="32"/>
        <v>121452.33889762835</v>
      </c>
    </row>
    <row r="193" spans="1:15" x14ac:dyDescent="0.2">
      <c r="A193" s="4">
        <v>171</v>
      </c>
      <c r="B193" s="7" t="str">
        <f t="shared" si="22"/>
        <v/>
      </c>
      <c r="C193" s="6" t="str">
        <f t="shared" si="23"/>
        <v/>
      </c>
      <c r="D193" s="6" t="str">
        <f>IF($A193&gt;$D$13,"",SUM(C$23:C193))</f>
        <v/>
      </c>
      <c r="E193" s="6" t="str">
        <f t="shared" si="24"/>
        <v/>
      </c>
      <c r="F193" s="6" t="str">
        <f>IF($A193&gt;$D$13,"",SUM(E$23:E193))</f>
        <v/>
      </c>
      <c r="G193" s="6" t="str">
        <f t="shared" si="25"/>
        <v/>
      </c>
      <c r="H193" s="6">
        <f t="shared" si="26"/>
        <v>90.06712193511558</v>
      </c>
      <c r="I193" s="6"/>
      <c r="J193" s="7">
        <f t="shared" si="27"/>
        <v>500</v>
      </c>
      <c r="K193" s="7">
        <f t="shared" si="28"/>
        <v>738.53415794314742</v>
      </c>
      <c r="L193" s="7">
        <f t="shared" si="29"/>
        <v>139282.3019977838</v>
      </c>
      <c r="M193" s="7">
        <f t="shared" si="30"/>
        <v>2233.4309784628258</v>
      </c>
      <c r="N193" s="7">
        <f t="shared" si="31"/>
        <v>649.77001310231162</v>
      </c>
      <c r="O193" s="7">
        <f t="shared" si="32"/>
        <v>124335.53988919349</v>
      </c>
    </row>
    <row r="194" spans="1:15" x14ac:dyDescent="0.2">
      <c r="A194" s="4">
        <v>172</v>
      </c>
      <c r="B194" s="7" t="str">
        <f t="shared" si="22"/>
        <v/>
      </c>
      <c r="C194" s="6" t="str">
        <f t="shared" si="23"/>
        <v/>
      </c>
      <c r="D194" s="6" t="str">
        <f>IF($A194&gt;$D$13,"",SUM(C$23:C194))</f>
        <v/>
      </c>
      <c r="E194" s="6" t="str">
        <f t="shared" si="24"/>
        <v/>
      </c>
      <c r="F194" s="6" t="str">
        <f>IF($A194&gt;$D$13,"",SUM(E$23:E194))</f>
        <v/>
      </c>
      <c r="G194" s="6" t="str">
        <f t="shared" si="25"/>
        <v/>
      </c>
      <c r="H194" s="6">
        <f t="shared" si="26"/>
        <v>81.275125302692331</v>
      </c>
      <c r="I194" s="6"/>
      <c r="J194" s="7">
        <f t="shared" si="27"/>
        <v>500</v>
      </c>
      <c r="K194" s="7">
        <f t="shared" si="28"/>
        <v>745.16031568814333</v>
      </c>
      <c r="L194" s="7">
        <f t="shared" si="29"/>
        <v>140527.46231347194</v>
      </c>
      <c r="M194" s="7">
        <f t="shared" si="30"/>
        <v>2233.4309784628258</v>
      </c>
      <c r="N194" s="7">
        <f t="shared" si="31"/>
        <v>665.19513840718514</v>
      </c>
      <c r="O194" s="7">
        <f t="shared" si="32"/>
        <v>127234.1660060635</v>
      </c>
    </row>
    <row r="195" spans="1:15" x14ac:dyDescent="0.2">
      <c r="A195" s="4">
        <v>173</v>
      </c>
      <c r="B195" s="7" t="str">
        <f t="shared" si="22"/>
        <v/>
      </c>
      <c r="C195" s="6" t="str">
        <f t="shared" si="23"/>
        <v/>
      </c>
      <c r="D195" s="6" t="str">
        <f>IF($A195&gt;$D$13,"",SUM(C$23:C195))</f>
        <v/>
      </c>
      <c r="E195" s="6" t="str">
        <f t="shared" si="24"/>
        <v/>
      </c>
      <c r="F195" s="6" t="str">
        <f>IF($A195&gt;$D$13,"",SUM(E$23:E195))</f>
        <v/>
      </c>
      <c r="G195" s="6" t="str">
        <f t="shared" si="25"/>
        <v/>
      </c>
      <c r="H195" s="6">
        <f t="shared" si="26"/>
        <v>72.436091488285626</v>
      </c>
      <c r="I195" s="6"/>
      <c r="J195" s="7">
        <f t="shared" si="27"/>
        <v>500</v>
      </c>
      <c r="K195" s="7">
        <f t="shared" si="28"/>
        <v>751.82192337707488</v>
      </c>
      <c r="L195" s="7">
        <f t="shared" si="29"/>
        <v>141779.28423684902</v>
      </c>
      <c r="M195" s="7">
        <f t="shared" si="30"/>
        <v>2233.4309784628258</v>
      </c>
      <c r="N195" s="7">
        <f t="shared" si="31"/>
        <v>680.70278813243976</v>
      </c>
      <c r="O195" s="7">
        <f t="shared" si="32"/>
        <v>130148.29977265876</v>
      </c>
    </row>
    <row r="196" spans="1:15" x14ac:dyDescent="0.2">
      <c r="A196" s="4">
        <v>174</v>
      </c>
      <c r="B196" s="7" t="str">
        <f t="shared" si="22"/>
        <v/>
      </c>
      <c r="C196" s="6" t="str">
        <f t="shared" si="23"/>
        <v/>
      </c>
      <c r="D196" s="6" t="str">
        <f>IF($A196&gt;$D$13,"",SUM(C$23:C196))</f>
        <v/>
      </c>
      <c r="E196" s="6" t="str">
        <f t="shared" si="24"/>
        <v/>
      </c>
      <c r="F196" s="6" t="str">
        <f>IF($A196&gt;$D$13,"",SUM(E$23:E196))</f>
        <v/>
      </c>
      <c r="G196" s="6" t="str">
        <f t="shared" si="25"/>
        <v/>
      </c>
      <c r="H196" s="6">
        <f t="shared" si="26"/>
        <v>63.549768842971837</v>
      </c>
      <c r="I196" s="6"/>
      <c r="J196" s="7">
        <f t="shared" si="27"/>
        <v>500</v>
      </c>
      <c r="K196" s="7">
        <f t="shared" si="28"/>
        <v>758.51917066714225</v>
      </c>
      <c r="L196" s="7">
        <f t="shared" si="29"/>
        <v>143037.80340751616</v>
      </c>
      <c r="M196" s="7">
        <f t="shared" si="30"/>
        <v>2233.4309784628258</v>
      </c>
      <c r="N196" s="7">
        <f t="shared" si="31"/>
        <v>696.29340378372433</v>
      </c>
      <c r="O196" s="7">
        <f t="shared" si="32"/>
        <v>133078.02415490532</v>
      </c>
    </row>
    <row r="197" spans="1:15" x14ac:dyDescent="0.2">
      <c r="A197" s="4">
        <v>175</v>
      </c>
      <c r="B197" s="7" t="str">
        <f t="shared" si="22"/>
        <v/>
      </c>
      <c r="C197" s="6" t="str">
        <f t="shared" si="23"/>
        <v/>
      </c>
      <c r="D197" s="6" t="str">
        <f>IF($A197&gt;$D$13,"",SUM(C$23:C197))</f>
        <v/>
      </c>
      <c r="E197" s="6" t="str">
        <f t="shared" si="24"/>
        <v/>
      </c>
      <c r="F197" s="6" t="str">
        <f>IF($A197&gt;$D$13,"",SUM(E$23:E197))</f>
        <v/>
      </c>
      <c r="G197" s="6" t="str">
        <f t="shared" si="25"/>
        <v/>
      </c>
      <c r="H197" s="6">
        <f t="shared" si="26"/>
        <v>54.615904371505614</v>
      </c>
      <c r="I197" s="6"/>
      <c r="J197" s="7">
        <f t="shared" si="27"/>
        <v>500</v>
      </c>
      <c r="K197" s="7">
        <f t="shared" si="28"/>
        <v>765.25224823021142</v>
      </c>
      <c r="L197" s="7">
        <f t="shared" si="29"/>
        <v>144303.05565574637</v>
      </c>
      <c r="M197" s="7">
        <f t="shared" si="30"/>
        <v>2233.4309784628258</v>
      </c>
      <c r="N197" s="7">
        <f t="shared" si="31"/>
        <v>711.96742922874341</v>
      </c>
      <c r="O197" s="7">
        <f t="shared" si="32"/>
        <v>136023.42256259688</v>
      </c>
    </row>
    <row r="198" spans="1:15" x14ac:dyDescent="0.2">
      <c r="A198" s="4">
        <v>176</v>
      </c>
      <c r="B198" s="7" t="str">
        <f t="shared" si="22"/>
        <v/>
      </c>
      <c r="C198" s="6" t="str">
        <f t="shared" si="23"/>
        <v/>
      </c>
      <c r="D198" s="6" t="str">
        <f>IF($A198&gt;$D$13,"",SUM(C$23:C198))</f>
        <v/>
      </c>
      <c r="E198" s="6" t="str">
        <f t="shared" si="24"/>
        <v/>
      </c>
      <c r="F198" s="6" t="str">
        <f>IF($A198&gt;$D$13,"",SUM(E$23:E198))</f>
        <v/>
      </c>
      <c r="G198" s="6" t="str">
        <f t="shared" si="25"/>
        <v/>
      </c>
      <c r="H198" s="6">
        <f t="shared" si="26"/>
        <v>45.634243725117059</v>
      </c>
      <c r="I198" s="6"/>
      <c r="J198" s="7">
        <f t="shared" si="27"/>
        <v>500</v>
      </c>
      <c r="K198" s="7">
        <f t="shared" si="28"/>
        <v>772.021347758243</v>
      </c>
      <c r="L198" s="7">
        <f t="shared" si="29"/>
        <v>145575.07700350462</v>
      </c>
      <c r="M198" s="7">
        <f t="shared" si="30"/>
        <v>2233.4309784628258</v>
      </c>
      <c r="N198" s="7">
        <f t="shared" si="31"/>
        <v>727.72531070989328</v>
      </c>
      <c r="O198" s="7">
        <f t="shared" si="32"/>
        <v>138984.57885176959</v>
      </c>
    </row>
    <row r="199" spans="1:15" x14ac:dyDescent="0.2">
      <c r="A199" s="4">
        <v>177</v>
      </c>
      <c r="B199" s="7" t="str">
        <f t="shared" si="22"/>
        <v/>
      </c>
      <c r="C199" s="6" t="str">
        <f t="shared" si="23"/>
        <v/>
      </c>
      <c r="D199" s="6" t="str">
        <f>IF($A199&gt;$D$13,"",SUM(C$23:C199))</f>
        <v/>
      </c>
      <c r="E199" s="6" t="str">
        <f t="shared" si="24"/>
        <v/>
      </c>
      <c r="F199" s="6" t="str">
        <f>IF($A199&gt;$D$13,"",SUM(E$23:E199))</f>
        <v/>
      </c>
      <c r="G199" s="6" t="str">
        <f t="shared" si="25"/>
        <v/>
      </c>
      <c r="H199" s="6">
        <f t="shared" si="26"/>
        <v>36.604531194270315</v>
      </c>
      <c r="I199" s="6"/>
      <c r="J199" s="7">
        <f t="shared" si="27"/>
        <v>500</v>
      </c>
      <c r="K199" s="7">
        <f t="shared" si="28"/>
        <v>778.8266619687497</v>
      </c>
      <c r="L199" s="7">
        <f t="shared" si="29"/>
        <v>146853.90366547336</v>
      </c>
      <c r="M199" s="7">
        <f t="shared" si="30"/>
        <v>2233.4309784628258</v>
      </c>
      <c r="N199" s="7">
        <f t="shared" si="31"/>
        <v>743.5674968569673</v>
      </c>
      <c r="O199" s="7">
        <f t="shared" si="32"/>
        <v>141961.57732708938</v>
      </c>
    </row>
    <row r="200" spans="1:15" x14ac:dyDescent="0.2">
      <c r="A200" s="4">
        <v>178</v>
      </c>
      <c r="B200" s="7" t="str">
        <f t="shared" si="22"/>
        <v/>
      </c>
      <c r="C200" s="6" t="str">
        <f t="shared" si="23"/>
        <v/>
      </c>
      <c r="D200" s="6" t="str">
        <f>IF($A200&gt;$D$13,"",SUM(C$23:C200))</f>
        <v/>
      </c>
      <c r="E200" s="6" t="str">
        <f t="shared" si="24"/>
        <v/>
      </c>
      <c r="F200" s="6" t="str">
        <f>IF($A200&gt;$D$13,"",SUM(E$23:E200))</f>
        <v/>
      </c>
      <c r="G200" s="6" t="str">
        <f t="shared" si="25"/>
        <v/>
      </c>
      <c r="H200" s="6">
        <f t="shared" si="26"/>
        <v>27.526509701383535</v>
      </c>
      <c r="I200" s="6"/>
      <c r="J200" s="7">
        <f t="shared" si="27"/>
        <v>500</v>
      </c>
      <c r="K200" s="7">
        <f t="shared" si="28"/>
        <v>785.66838461028249</v>
      </c>
      <c r="L200" s="7">
        <f t="shared" si="29"/>
        <v>148139.57205008366</v>
      </c>
      <c r="M200" s="7">
        <f t="shared" si="30"/>
        <v>2233.4309784628258</v>
      </c>
      <c r="N200" s="7">
        <f t="shared" si="31"/>
        <v>759.4944386999282</v>
      </c>
      <c r="O200" s="7">
        <f t="shared" si="32"/>
        <v>144954.50274425212</v>
      </c>
    </row>
    <row r="201" spans="1:15" x14ac:dyDescent="0.2">
      <c r="A201" s="4">
        <v>179</v>
      </c>
      <c r="B201" s="7" t="str">
        <f t="shared" si="22"/>
        <v/>
      </c>
      <c r="C201" s="6" t="str">
        <f t="shared" si="23"/>
        <v/>
      </c>
      <c r="D201" s="6" t="str">
        <f>IF($A201&gt;$D$13,"",SUM(C$23:C201))</f>
        <v/>
      </c>
      <c r="E201" s="6" t="str">
        <f t="shared" si="24"/>
        <v/>
      </c>
      <c r="F201" s="6" t="str">
        <f>IF($A201&gt;$D$13,"",SUM(E$23:E201))</f>
        <v/>
      </c>
      <c r="G201" s="6" t="str">
        <f t="shared" si="25"/>
        <v/>
      </c>
      <c r="H201" s="6">
        <f t="shared" si="26"/>
        <v>18.399920793509821</v>
      </c>
      <c r="I201" s="6"/>
      <c r="J201" s="7">
        <f t="shared" si="27"/>
        <v>500</v>
      </c>
      <c r="K201" s="7">
        <f t="shared" si="28"/>
        <v>792.54671046794749</v>
      </c>
      <c r="L201" s="7">
        <f t="shared" si="29"/>
        <v>149432.11876055162</v>
      </c>
      <c r="M201" s="7">
        <f t="shared" si="30"/>
        <v>2233.4309784628258</v>
      </c>
      <c r="N201" s="7">
        <f t="shared" si="31"/>
        <v>775.50658968174878</v>
      </c>
      <c r="O201" s="7">
        <f t="shared" si="32"/>
        <v>147963.44031239671</v>
      </c>
    </row>
    <row r="202" spans="1:15" x14ac:dyDescent="0.2">
      <c r="A202" s="4">
        <v>180</v>
      </c>
      <c r="B202" s="7" t="str">
        <f t="shared" si="22"/>
        <v/>
      </c>
      <c r="C202" s="6" t="str">
        <f t="shared" si="23"/>
        <v/>
      </c>
      <c r="D202" s="6" t="str">
        <f>IF($A202&gt;$D$13,"",SUM(C$23:C202))</f>
        <v/>
      </c>
      <c r="E202" s="6" t="str">
        <f t="shared" si="24"/>
        <v/>
      </c>
      <c r="F202" s="6" t="str">
        <f>IF($A202&gt;$D$13,"",SUM(E$23:E202))</f>
        <v/>
      </c>
      <c r="G202" s="6" t="str">
        <f t="shared" si="25"/>
        <v/>
      </c>
      <c r="H202" s="6">
        <f t="shared" si="26"/>
        <v>9.224504634978981</v>
      </c>
      <c r="I202" s="6"/>
      <c r="J202" s="7">
        <f t="shared" si="27"/>
        <v>500</v>
      </c>
      <c r="K202" s="7">
        <f t="shared" si="28"/>
        <v>799.46183536895114</v>
      </c>
      <c r="L202" s="7">
        <f t="shared" si="29"/>
        <v>150731.58059592056</v>
      </c>
      <c r="M202" s="7">
        <f t="shared" si="30"/>
        <v>2233.4309784628258</v>
      </c>
      <c r="N202" s="7">
        <f t="shared" si="31"/>
        <v>791.6044056713223</v>
      </c>
      <c r="O202" s="7">
        <f t="shared" si="32"/>
        <v>150988.47569653086</v>
      </c>
    </row>
    <row r="203" spans="1:15" x14ac:dyDescent="0.2">
      <c r="A203" s="4">
        <v>181</v>
      </c>
      <c r="B203" s="7" t="str">
        <f t="shared" si="22"/>
        <v/>
      </c>
      <c r="C203" s="6" t="str">
        <f t="shared" si="23"/>
        <v/>
      </c>
      <c r="D203" s="6" t="str">
        <f>IF($A203&gt;$D$13,"",SUM(C$23:C203))</f>
        <v/>
      </c>
      <c r="E203" s="6" t="str">
        <f t="shared" si="24"/>
        <v/>
      </c>
      <c r="F203" s="6" t="str">
        <f>IF($A203&gt;$D$13,"",SUM(E$23:E203))</f>
        <v/>
      </c>
      <c r="G203" s="6" t="str">
        <f t="shared" si="25"/>
        <v/>
      </c>
      <c r="H203" s="6" t="str">
        <f t="shared" si="26"/>
        <v/>
      </c>
      <c r="I203" s="6"/>
      <c r="J203" s="7">
        <f t="shared" si="27"/>
        <v>2233.4309784628258</v>
      </c>
      <c r="K203" s="7">
        <f t="shared" si="28"/>
        <v>806.41395618817501</v>
      </c>
      <c r="L203" s="7">
        <f t="shared" si="29"/>
        <v>153771.42553057155</v>
      </c>
      <c r="M203" s="7">
        <f t="shared" si="30"/>
        <v>2233.4309784628258</v>
      </c>
      <c r="N203" s="7">
        <f t="shared" si="31"/>
        <v>807.78834497644004</v>
      </c>
      <c r="O203" s="7">
        <f t="shared" si="32"/>
        <v>154029.69501997012</v>
      </c>
    </row>
    <row r="204" spans="1:15" x14ac:dyDescent="0.2">
      <c r="A204" s="4">
        <v>182</v>
      </c>
      <c r="B204" s="7" t="str">
        <f t="shared" si="22"/>
        <v/>
      </c>
      <c r="C204" s="6" t="str">
        <f t="shared" si="23"/>
        <v/>
      </c>
      <c r="D204" s="6" t="str">
        <f>IF($A204&gt;$D$13,"",SUM(C$23:C204))</f>
        <v/>
      </c>
      <c r="E204" s="6" t="str">
        <f t="shared" si="24"/>
        <v/>
      </c>
      <c r="F204" s="6" t="str">
        <f>IF($A204&gt;$D$13,"",SUM(E$23:E204))</f>
        <v/>
      </c>
      <c r="G204" s="6" t="str">
        <f t="shared" si="25"/>
        <v/>
      </c>
      <c r="H204" s="6" t="str">
        <f t="shared" si="26"/>
        <v/>
      </c>
      <c r="I204" s="6"/>
      <c r="J204" s="7">
        <f t="shared" si="27"/>
        <v>2233.4309784628258</v>
      </c>
      <c r="K204" s="7">
        <f t="shared" si="28"/>
        <v>822.67712658855771</v>
      </c>
      <c r="L204" s="7">
        <f t="shared" si="29"/>
        <v>156827.53363562294</v>
      </c>
      <c r="M204" s="7">
        <f t="shared" si="30"/>
        <v>2233.4309784628258</v>
      </c>
      <c r="N204" s="7">
        <f t="shared" si="31"/>
        <v>824.05886835684009</v>
      </c>
      <c r="O204" s="7">
        <f t="shared" si="32"/>
        <v>157087.18486678979</v>
      </c>
    </row>
    <row r="205" spans="1:15" x14ac:dyDescent="0.2">
      <c r="A205" s="4">
        <v>183</v>
      </c>
      <c r="B205" s="7" t="str">
        <f t="shared" si="22"/>
        <v/>
      </c>
      <c r="C205" s="6" t="str">
        <f t="shared" si="23"/>
        <v/>
      </c>
      <c r="D205" s="6" t="str">
        <f>IF($A205&gt;$D$13,"",SUM(C$23:C205))</f>
        <v/>
      </c>
      <c r="E205" s="6" t="str">
        <f t="shared" si="24"/>
        <v/>
      </c>
      <c r="F205" s="6" t="str">
        <f>IF($A205&gt;$D$13,"",SUM(E$23:E205))</f>
        <v/>
      </c>
      <c r="G205" s="6" t="str">
        <f t="shared" si="25"/>
        <v/>
      </c>
      <c r="H205" s="6" t="str">
        <f t="shared" si="26"/>
        <v/>
      </c>
      <c r="I205" s="6"/>
      <c r="J205" s="7">
        <f t="shared" si="27"/>
        <v>2233.4309784628258</v>
      </c>
      <c r="K205" s="7">
        <f t="shared" si="28"/>
        <v>839.02730495058267</v>
      </c>
      <c r="L205" s="7">
        <f t="shared" si="29"/>
        <v>159899.99191903634</v>
      </c>
      <c r="M205" s="7">
        <f t="shared" si="30"/>
        <v>2233.4309784628258</v>
      </c>
      <c r="N205" s="7">
        <f t="shared" si="31"/>
        <v>840.41643903732529</v>
      </c>
      <c r="O205" s="7">
        <f t="shared" si="32"/>
        <v>160161.03228428995</v>
      </c>
    </row>
    <row r="206" spans="1:15" x14ac:dyDescent="0.2">
      <c r="A206" s="4">
        <v>184</v>
      </c>
      <c r="B206" s="7" t="str">
        <f t="shared" si="22"/>
        <v/>
      </c>
      <c r="C206" s="6" t="str">
        <f t="shared" si="23"/>
        <v/>
      </c>
      <c r="D206" s="6" t="str">
        <f>IF($A206&gt;$D$13,"",SUM(C$23:C206))</f>
        <v/>
      </c>
      <c r="E206" s="6" t="str">
        <f t="shared" si="24"/>
        <v/>
      </c>
      <c r="F206" s="6" t="str">
        <f>IF($A206&gt;$D$13,"",SUM(E$23:E206))</f>
        <v/>
      </c>
      <c r="G206" s="6" t="str">
        <f t="shared" si="25"/>
        <v/>
      </c>
      <c r="H206" s="6" t="str">
        <f t="shared" si="26"/>
        <v/>
      </c>
      <c r="I206" s="6"/>
      <c r="J206" s="7">
        <f t="shared" si="27"/>
        <v>2233.4309784628258</v>
      </c>
      <c r="K206" s="7">
        <f t="shared" si="28"/>
        <v>855.46495676684435</v>
      </c>
      <c r="L206" s="7">
        <f t="shared" si="29"/>
        <v>162988.88785426601</v>
      </c>
      <c r="M206" s="7">
        <f t="shared" si="30"/>
        <v>2233.4309784628258</v>
      </c>
      <c r="N206" s="7">
        <f t="shared" si="31"/>
        <v>856.86152272095114</v>
      </c>
      <c r="O206" s="7">
        <f t="shared" si="32"/>
        <v>163251.32478547373</v>
      </c>
    </row>
    <row r="207" spans="1:15" x14ac:dyDescent="0.2">
      <c r="A207" s="4">
        <v>185</v>
      </c>
      <c r="B207" s="7" t="str">
        <f t="shared" si="22"/>
        <v/>
      </c>
      <c r="C207" s="6" t="str">
        <f t="shared" si="23"/>
        <v/>
      </c>
      <c r="D207" s="6" t="str">
        <f>IF($A207&gt;$D$13,"",SUM(C$23:C207))</f>
        <v/>
      </c>
      <c r="E207" s="6" t="str">
        <f t="shared" si="24"/>
        <v/>
      </c>
      <c r="F207" s="6" t="str">
        <f>IF($A207&gt;$D$13,"",SUM(E$23:E207))</f>
        <v/>
      </c>
      <c r="G207" s="6" t="str">
        <f t="shared" si="25"/>
        <v/>
      </c>
      <c r="H207" s="6" t="str">
        <f t="shared" si="26"/>
        <v/>
      </c>
      <c r="I207" s="6"/>
      <c r="J207" s="7">
        <f t="shared" si="27"/>
        <v>2233.4309784628258</v>
      </c>
      <c r="K207" s="7">
        <f t="shared" si="28"/>
        <v>871.9905500203231</v>
      </c>
      <c r="L207" s="7">
        <f t="shared" si="29"/>
        <v>166094.30938274917</v>
      </c>
      <c r="M207" s="7">
        <f t="shared" si="30"/>
        <v>2233.4309784628258</v>
      </c>
      <c r="N207" s="7">
        <f t="shared" si="31"/>
        <v>873.39458760228445</v>
      </c>
      <c r="O207" s="7">
        <f t="shared" si="32"/>
        <v>166358.15035153885</v>
      </c>
    </row>
    <row r="208" spans="1:15" x14ac:dyDescent="0.2">
      <c r="A208" s="4">
        <v>186</v>
      </c>
      <c r="B208" s="7" t="str">
        <f t="shared" si="22"/>
        <v/>
      </c>
      <c r="C208" s="6" t="str">
        <f t="shared" si="23"/>
        <v/>
      </c>
      <c r="D208" s="6" t="str">
        <f>IF($A208&gt;$D$13,"",SUM(C$23:C208))</f>
        <v/>
      </c>
      <c r="E208" s="6" t="str">
        <f t="shared" si="24"/>
        <v/>
      </c>
      <c r="F208" s="6" t="str">
        <f>IF($A208&gt;$D$13,"",SUM(E$23:E208))</f>
        <v/>
      </c>
      <c r="G208" s="6" t="str">
        <f t="shared" si="25"/>
        <v/>
      </c>
      <c r="H208" s="6" t="str">
        <f t="shared" si="26"/>
        <v/>
      </c>
      <c r="I208" s="6"/>
      <c r="J208" s="7">
        <f t="shared" si="27"/>
        <v>2233.4309784628258</v>
      </c>
      <c r="K208" s="7">
        <f t="shared" si="28"/>
        <v>888.60455519770801</v>
      </c>
      <c r="L208" s="7">
        <f t="shared" si="29"/>
        <v>169216.3449164097</v>
      </c>
      <c r="M208" s="7">
        <f t="shared" si="30"/>
        <v>2233.4309784628258</v>
      </c>
      <c r="N208" s="7">
        <f t="shared" si="31"/>
        <v>890.01610438073283</v>
      </c>
      <c r="O208" s="7">
        <f t="shared" si="32"/>
        <v>169481.59743438242</v>
      </c>
    </row>
    <row r="209" spans="1:15" x14ac:dyDescent="0.2">
      <c r="A209" s="4">
        <v>187</v>
      </c>
      <c r="B209" s="7" t="str">
        <f t="shared" si="22"/>
        <v/>
      </c>
      <c r="C209" s="6" t="str">
        <f t="shared" si="23"/>
        <v/>
      </c>
      <c r="D209" s="6" t="str">
        <f>IF($A209&gt;$D$13,"",SUM(C$23:C209))</f>
        <v/>
      </c>
      <c r="E209" s="6" t="str">
        <f t="shared" si="24"/>
        <v/>
      </c>
      <c r="F209" s="6" t="str">
        <f>IF($A209&gt;$D$13,"",SUM(E$23:E209))</f>
        <v/>
      </c>
      <c r="G209" s="6" t="str">
        <f t="shared" si="25"/>
        <v/>
      </c>
      <c r="H209" s="6" t="str">
        <f t="shared" si="26"/>
        <v/>
      </c>
      <c r="I209" s="6"/>
      <c r="J209" s="7">
        <f t="shared" si="27"/>
        <v>2233.4309784628258</v>
      </c>
      <c r="K209" s="7">
        <f t="shared" si="28"/>
        <v>905.30744530279185</v>
      </c>
      <c r="L209" s="7">
        <f t="shared" si="29"/>
        <v>172355.0833401753</v>
      </c>
      <c r="M209" s="7">
        <f t="shared" si="30"/>
        <v>2233.4309784628258</v>
      </c>
      <c r="N209" s="7">
        <f t="shared" si="31"/>
        <v>906.72654627394593</v>
      </c>
      <c r="O209" s="7">
        <f t="shared" si="32"/>
        <v>172621.75495911919</v>
      </c>
    </row>
    <row r="210" spans="1:15" x14ac:dyDescent="0.2">
      <c r="A210" s="4">
        <v>188</v>
      </c>
      <c r="B210" s="7" t="str">
        <f t="shared" si="22"/>
        <v/>
      </c>
      <c r="C210" s="6" t="str">
        <f t="shared" si="23"/>
        <v/>
      </c>
      <c r="D210" s="6" t="str">
        <f>IF($A210&gt;$D$13,"",SUM(C$23:C210))</f>
        <v/>
      </c>
      <c r="E210" s="6" t="str">
        <f t="shared" si="24"/>
        <v/>
      </c>
      <c r="F210" s="6" t="str">
        <f>IF($A210&gt;$D$13,"",SUM(E$23:E210))</f>
        <v/>
      </c>
      <c r="G210" s="6" t="str">
        <f t="shared" si="25"/>
        <v/>
      </c>
      <c r="H210" s="6" t="str">
        <f t="shared" si="26"/>
        <v/>
      </c>
      <c r="I210" s="6"/>
      <c r="J210" s="7">
        <f t="shared" si="27"/>
        <v>2233.4309784628258</v>
      </c>
      <c r="K210" s="7">
        <f t="shared" si="28"/>
        <v>922.09969586993782</v>
      </c>
      <c r="L210" s="7">
        <f t="shared" si="29"/>
        <v>175510.61401450806</v>
      </c>
      <c r="M210" s="7">
        <f t="shared" si="30"/>
        <v>2233.4309784628258</v>
      </c>
      <c r="N210" s="7">
        <f t="shared" si="31"/>
        <v>923.52638903128764</v>
      </c>
      <c r="O210" s="7">
        <f t="shared" si="32"/>
        <v>175778.71232661331</v>
      </c>
    </row>
    <row r="211" spans="1:15" x14ac:dyDescent="0.2">
      <c r="A211" s="4">
        <v>189</v>
      </c>
      <c r="B211" s="7" t="str">
        <f t="shared" si="22"/>
        <v/>
      </c>
      <c r="C211" s="6" t="str">
        <f t="shared" si="23"/>
        <v/>
      </c>
      <c r="D211" s="6" t="str">
        <f>IF($A211&gt;$D$13,"",SUM(C$23:C211))</f>
        <v/>
      </c>
      <c r="E211" s="6" t="str">
        <f t="shared" si="24"/>
        <v/>
      </c>
      <c r="F211" s="6" t="str">
        <f>IF($A211&gt;$D$13,"",SUM(E$23:E211))</f>
        <v/>
      </c>
      <c r="G211" s="6" t="str">
        <f t="shared" si="25"/>
        <v/>
      </c>
      <c r="H211" s="6" t="str">
        <f t="shared" si="26"/>
        <v/>
      </c>
      <c r="I211" s="6"/>
      <c r="J211" s="7">
        <f t="shared" si="27"/>
        <v>2233.4309784628258</v>
      </c>
      <c r="K211" s="7">
        <f t="shared" si="28"/>
        <v>938.98178497761808</v>
      </c>
      <c r="L211" s="7">
        <f t="shared" si="29"/>
        <v>178683.02677794851</v>
      </c>
      <c r="M211" s="7">
        <f t="shared" si="30"/>
        <v>2233.4309784628258</v>
      </c>
      <c r="N211" s="7">
        <f t="shared" si="31"/>
        <v>940.41611094738118</v>
      </c>
      <c r="O211" s="7">
        <f t="shared" si="32"/>
        <v>178952.55941602352</v>
      </c>
    </row>
    <row r="212" spans="1:15" x14ac:dyDescent="0.2">
      <c r="A212" s="4">
        <v>190</v>
      </c>
      <c r="B212" s="7" t="str">
        <f t="shared" si="22"/>
        <v/>
      </c>
      <c r="C212" s="6" t="str">
        <f t="shared" si="23"/>
        <v/>
      </c>
      <c r="D212" s="6" t="str">
        <f>IF($A212&gt;$D$13,"",SUM(C$23:C212))</f>
        <v/>
      </c>
      <c r="E212" s="6" t="str">
        <f t="shared" si="24"/>
        <v/>
      </c>
      <c r="F212" s="6" t="str">
        <f>IF($A212&gt;$D$13,"",SUM(E$23:E212))</f>
        <v/>
      </c>
      <c r="G212" s="6" t="str">
        <f t="shared" si="25"/>
        <v/>
      </c>
      <c r="H212" s="6" t="str">
        <f t="shared" si="26"/>
        <v/>
      </c>
      <c r="I212" s="6"/>
      <c r="J212" s="7">
        <f t="shared" si="27"/>
        <v>2233.4309784628258</v>
      </c>
      <c r="K212" s="7">
        <f t="shared" si="28"/>
        <v>955.95419326202455</v>
      </c>
      <c r="L212" s="7">
        <f t="shared" si="29"/>
        <v>181872.41194967338</v>
      </c>
      <c r="M212" s="7">
        <f t="shared" si="30"/>
        <v>2233.4309784628258</v>
      </c>
      <c r="N212" s="7">
        <f t="shared" si="31"/>
        <v>957.39619287572577</v>
      </c>
      <c r="O212" s="7">
        <f t="shared" si="32"/>
        <v>182143.38658736207</v>
      </c>
    </row>
    <row r="213" spans="1:15" x14ac:dyDescent="0.2">
      <c r="A213" s="4">
        <v>191</v>
      </c>
      <c r="B213" s="7" t="str">
        <f t="shared" si="22"/>
        <v/>
      </c>
      <c r="C213" s="6" t="str">
        <f t="shared" si="23"/>
        <v/>
      </c>
      <c r="D213" s="6" t="str">
        <f>IF($A213&gt;$D$13,"",SUM(C$23:C213))</f>
        <v/>
      </c>
      <c r="E213" s="6" t="str">
        <f t="shared" si="24"/>
        <v/>
      </c>
      <c r="F213" s="6" t="str">
        <f>IF($A213&gt;$D$13,"",SUM(E$23:E213))</f>
        <v/>
      </c>
      <c r="G213" s="6" t="str">
        <f t="shared" si="25"/>
        <v/>
      </c>
      <c r="H213" s="6" t="str">
        <f t="shared" si="26"/>
        <v/>
      </c>
      <c r="I213" s="6"/>
      <c r="J213" s="7">
        <f t="shared" si="27"/>
        <v>2233.4309784628258</v>
      </c>
      <c r="K213" s="7">
        <f t="shared" si="28"/>
        <v>973.01740393075249</v>
      </c>
      <c r="L213" s="7">
        <f t="shared" si="29"/>
        <v>185078.86033206695</v>
      </c>
      <c r="M213" s="7">
        <f t="shared" si="30"/>
        <v>2233.4309784628258</v>
      </c>
      <c r="N213" s="7">
        <f t="shared" si="31"/>
        <v>974.46711824238696</v>
      </c>
      <c r="O213" s="7">
        <f t="shared" si="32"/>
        <v>185351.28468406727</v>
      </c>
    </row>
    <row r="214" spans="1:15" x14ac:dyDescent="0.2">
      <c r="A214" s="4">
        <v>192</v>
      </c>
      <c r="B214" s="7" t="str">
        <f t="shared" si="22"/>
        <v/>
      </c>
      <c r="C214" s="6" t="str">
        <f t="shared" si="23"/>
        <v/>
      </c>
      <c r="D214" s="6" t="str">
        <f>IF($A214&gt;$D$13,"",SUM(C$23:C214))</f>
        <v/>
      </c>
      <c r="E214" s="6" t="str">
        <f t="shared" si="24"/>
        <v/>
      </c>
      <c r="F214" s="6" t="str">
        <f>IF($A214&gt;$D$13,"",SUM(E$23:E214))</f>
        <v/>
      </c>
      <c r="G214" s="6" t="str">
        <f t="shared" si="25"/>
        <v/>
      </c>
      <c r="H214" s="6" t="str">
        <f t="shared" si="26"/>
        <v/>
      </c>
      <c r="I214" s="6"/>
      <c r="J214" s="7">
        <f t="shared" si="27"/>
        <v>2233.4309784628258</v>
      </c>
      <c r="K214" s="7">
        <f t="shared" si="28"/>
        <v>990.17190277655811</v>
      </c>
      <c r="L214" s="7">
        <f t="shared" si="29"/>
        <v>188302.46321330633</v>
      </c>
      <c r="M214" s="7">
        <f t="shared" si="30"/>
        <v>2233.4309784628258</v>
      </c>
      <c r="N214" s="7">
        <f t="shared" si="31"/>
        <v>991.62937305975981</v>
      </c>
      <c r="O214" s="7">
        <f t="shared" si="32"/>
        <v>188576.34503558985</v>
      </c>
    </row>
    <row r="215" spans="1:15" x14ac:dyDescent="0.2">
      <c r="A215" s="4">
        <v>193</v>
      </c>
      <c r="B215" s="7" t="str">
        <f t="shared" ref="B215:B278" si="33">IF(A215&lt;$D$13,$D$12,IF(A215&gt;$D$13,"",(1+$D$6/12)*G214))</f>
        <v/>
      </c>
      <c r="C215" s="6" t="str">
        <f t="shared" ref="C215:C278" si="34">IF(A215&gt;$D$13,"",$D$6/12*G214)</f>
        <v/>
      </c>
      <c r="D215" s="6" t="str">
        <f>IF($A215&gt;$D$13,"",SUM(C$23:C215))</f>
        <v/>
      </c>
      <c r="E215" s="6" t="str">
        <f t="shared" ref="E215:E278" si="35">IF($A215&gt;$D$13,"",B215-C215)</f>
        <v/>
      </c>
      <c r="F215" s="6" t="str">
        <f>IF($A215&gt;$D$13,"",SUM(E$23:E215))</f>
        <v/>
      </c>
      <c r="G215" s="6" t="str">
        <f t="shared" ref="G215:G278" si="36">IF(A215&gt;$D$13,"",G214-E215)</f>
        <v/>
      </c>
      <c r="H215" s="6" t="str">
        <f t="shared" ref="H215:H278" si="37">IF(A215&gt;12*$D$7,"",-IPMT($D$6/12,A215,$D$7*12,$D$5)-IF(A215&gt;$D$13,0,C215))</f>
        <v/>
      </c>
      <c r="I215" s="6"/>
      <c r="J215" s="7">
        <f t="shared" ref="J215:J278" si="38">IF(A215&gt;$D$7*12,$D$12,$D$8)</f>
        <v>2233.4309784628258</v>
      </c>
      <c r="K215" s="7">
        <f t="shared" ref="K215:K278" si="39">$L$6/12*L214</f>
        <v>1007.4181781911888</v>
      </c>
      <c r="L215" s="7">
        <f t="shared" ref="L215:L278" si="40">K215+J215+L214</f>
        <v>191543.31236996033</v>
      </c>
      <c r="M215" s="7">
        <f t="shared" ref="M215:M278" si="41">IF(A215&lt;=$D$13,0,$D$12)</f>
        <v>2233.4309784628258</v>
      </c>
      <c r="N215" s="7">
        <f t="shared" ref="N215:N278" si="42">$L$6/12*O214</f>
        <v>1008.8834459404056</v>
      </c>
      <c r="O215" s="7">
        <f t="shared" ref="O215:O278" si="43">N215+M215+O214</f>
        <v>191818.6594599931</v>
      </c>
    </row>
    <row r="216" spans="1:15" x14ac:dyDescent="0.2">
      <c r="A216" s="4">
        <v>194</v>
      </c>
      <c r="B216" s="7" t="str">
        <f t="shared" si="33"/>
        <v/>
      </c>
      <c r="C216" s="6" t="str">
        <f t="shared" si="34"/>
        <v/>
      </c>
      <c r="D216" s="6" t="str">
        <f>IF($A216&gt;$D$13,"",SUM(C$23:C216))</f>
        <v/>
      </c>
      <c r="E216" s="6" t="str">
        <f t="shared" si="35"/>
        <v/>
      </c>
      <c r="F216" s="6" t="str">
        <f>IF($A216&gt;$D$13,"",SUM(E$23:E216))</f>
        <v/>
      </c>
      <c r="G216" s="6" t="str">
        <f t="shared" si="36"/>
        <v/>
      </c>
      <c r="H216" s="6" t="str">
        <f t="shared" si="37"/>
        <v/>
      </c>
      <c r="I216" s="6"/>
      <c r="J216" s="7">
        <f t="shared" si="38"/>
        <v>2233.4309784628258</v>
      </c>
      <c r="K216" s="7">
        <f t="shared" si="39"/>
        <v>1024.7567211792878</v>
      </c>
      <c r="L216" s="7">
        <f t="shared" si="40"/>
        <v>194801.50006960245</v>
      </c>
      <c r="M216" s="7">
        <f t="shared" si="41"/>
        <v>2233.4309784628258</v>
      </c>
      <c r="N216" s="7">
        <f t="shared" si="42"/>
        <v>1026.2298281109631</v>
      </c>
      <c r="O216" s="7">
        <f t="shared" si="43"/>
        <v>195078.32026656688</v>
      </c>
    </row>
    <row r="217" spans="1:15" x14ac:dyDescent="0.2">
      <c r="A217" s="4">
        <v>195</v>
      </c>
      <c r="B217" s="7" t="str">
        <f t="shared" si="33"/>
        <v/>
      </c>
      <c r="C217" s="6" t="str">
        <f t="shared" si="34"/>
        <v/>
      </c>
      <c r="D217" s="6" t="str">
        <f>IF($A217&gt;$D$13,"",SUM(C$23:C217))</f>
        <v/>
      </c>
      <c r="E217" s="6" t="str">
        <f t="shared" si="35"/>
        <v/>
      </c>
      <c r="F217" s="6" t="str">
        <f>IF($A217&gt;$D$13,"",SUM(E$23:E217))</f>
        <v/>
      </c>
      <c r="G217" s="6" t="str">
        <f t="shared" si="36"/>
        <v/>
      </c>
      <c r="H217" s="6" t="str">
        <f t="shared" si="37"/>
        <v/>
      </c>
      <c r="I217" s="6"/>
      <c r="J217" s="7">
        <f t="shared" si="38"/>
        <v>2233.4309784628258</v>
      </c>
      <c r="K217" s="7">
        <f t="shared" si="39"/>
        <v>1042.188025372373</v>
      </c>
      <c r="L217" s="7">
        <f t="shared" si="40"/>
        <v>198077.11907343764</v>
      </c>
      <c r="M217" s="7">
        <f t="shared" si="41"/>
        <v>2233.4309784628258</v>
      </c>
      <c r="N217" s="7">
        <f t="shared" si="42"/>
        <v>1043.6690134261328</v>
      </c>
      <c r="O217" s="7">
        <f t="shared" si="43"/>
        <v>198355.42025845585</v>
      </c>
    </row>
    <row r="218" spans="1:15" x14ac:dyDescent="0.2">
      <c r="A218" s="4">
        <v>196</v>
      </c>
      <c r="B218" s="7" t="str">
        <f t="shared" si="33"/>
        <v/>
      </c>
      <c r="C218" s="6" t="str">
        <f t="shared" si="34"/>
        <v/>
      </c>
      <c r="D218" s="6" t="str">
        <f>IF($A218&gt;$D$13,"",SUM(C$23:C218))</f>
        <v/>
      </c>
      <c r="E218" s="6" t="str">
        <f t="shared" si="35"/>
        <v/>
      </c>
      <c r="F218" s="6" t="str">
        <f>IF($A218&gt;$D$13,"",SUM(E$23:E218))</f>
        <v/>
      </c>
      <c r="G218" s="6" t="str">
        <f t="shared" si="36"/>
        <v/>
      </c>
      <c r="H218" s="6" t="str">
        <f t="shared" si="37"/>
        <v/>
      </c>
      <c r="I218" s="6"/>
      <c r="J218" s="7">
        <f t="shared" si="38"/>
        <v>2233.4309784628258</v>
      </c>
      <c r="K218" s="7">
        <f t="shared" si="39"/>
        <v>1059.7125870428913</v>
      </c>
      <c r="L218" s="7">
        <f t="shared" si="40"/>
        <v>201370.26263894336</v>
      </c>
      <c r="M218" s="7">
        <f t="shared" si="41"/>
        <v>2233.4309784628258</v>
      </c>
      <c r="N218" s="7">
        <f t="shared" si="42"/>
        <v>1061.2014983827387</v>
      </c>
      <c r="O218" s="7">
        <f t="shared" si="43"/>
        <v>201650.0527353014</v>
      </c>
    </row>
    <row r="219" spans="1:15" x14ac:dyDescent="0.2">
      <c r="A219" s="4">
        <v>197</v>
      </c>
      <c r="B219" s="7" t="str">
        <f t="shared" si="33"/>
        <v/>
      </c>
      <c r="C219" s="6" t="str">
        <f t="shared" si="34"/>
        <v/>
      </c>
      <c r="D219" s="6" t="str">
        <f>IF($A219&gt;$D$13,"",SUM(C$23:C219))</f>
        <v/>
      </c>
      <c r="E219" s="6" t="str">
        <f t="shared" si="35"/>
        <v/>
      </c>
      <c r="F219" s="6" t="str">
        <f>IF($A219&gt;$D$13,"",SUM(E$23:E219))</f>
        <v/>
      </c>
      <c r="G219" s="6" t="str">
        <f t="shared" si="36"/>
        <v/>
      </c>
      <c r="H219" s="6" t="str">
        <f t="shared" si="37"/>
        <v/>
      </c>
      <c r="I219" s="6"/>
      <c r="J219" s="7">
        <f t="shared" si="38"/>
        <v>2233.4309784628258</v>
      </c>
      <c r="K219" s="7">
        <f t="shared" si="39"/>
        <v>1077.3309051183469</v>
      </c>
      <c r="L219" s="7">
        <f t="shared" si="40"/>
        <v>204681.02452252453</v>
      </c>
      <c r="M219" s="7">
        <f t="shared" si="41"/>
        <v>2233.4309784628258</v>
      </c>
      <c r="N219" s="7">
        <f t="shared" si="42"/>
        <v>1078.8277821338625</v>
      </c>
      <c r="O219" s="7">
        <f t="shared" si="43"/>
        <v>204962.31149589809</v>
      </c>
    </row>
    <row r="220" spans="1:15" x14ac:dyDescent="0.2">
      <c r="A220" s="4">
        <v>198</v>
      </c>
      <c r="B220" s="7" t="str">
        <f t="shared" si="33"/>
        <v/>
      </c>
      <c r="C220" s="6" t="str">
        <f t="shared" si="34"/>
        <v/>
      </c>
      <c r="D220" s="6" t="str">
        <f>IF($A220&gt;$D$13,"",SUM(C$23:C220))</f>
        <v/>
      </c>
      <c r="E220" s="6" t="str">
        <f t="shared" si="35"/>
        <v/>
      </c>
      <c r="F220" s="6" t="str">
        <f>IF($A220&gt;$D$13,"",SUM(E$23:E220))</f>
        <v/>
      </c>
      <c r="G220" s="6" t="str">
        <f t="shared" si="36"/>
        <v/>
      </c>
      <c r="H220" s="6" t="str">
        <f t="shared" si="37"/>
        <v/>
      </c>
      <c r="I220" s="6"/>
      <c r="J220" s="7">
        <f t="shared" si="38"/>
        <v>2233.4309784628258</v>
      </c>
      <c r="K220" s="7">
        <f t="shared" si="39"/>
        <v>1095.0434811955063</v>
      </c>
      <c r="L220" s="7">
        <f t="shared" si="40"/>
        <v>208009.49898218285</v>
      </c>
      <c r="M220" s="7">
        <f t="shared" si="41"/>
        <v>2233.4309784628258</v>
      </c>
      <c r="N220" s="7">
        <f t="shared" si="42"/>
        <v>1096.5483665030547</v>
      </c>
      <c r="O220" s="7">
        <f t="shared" si="43"/>
        <v>208292.29084086398</v>
      </c>
    </row>
    <row r="221" spans="1:15" x14ac:dyDescent="0.2">
      <c r="A221" s="4">
        <v>199</v>
      </c>
      <c r="B221" s="7" t="str">
        <f t="shared" si="33"/>
        <v/>
      </c>
      <c r="C221" s="6" t="str">
        <f t="shared" si="34"/>
        <v/>
      </c>
      <c r="D221" s="6" t="str">
        <f>IF($A221&gt;$D$13,"",SUM(C$23:C221))</f>
        <v/>
      </c>
      <c r="E221" s="6" t="str">
        <f t="shared" si="35"/>
        <v/>
      </c>
      <c r="F221" s="6" t="str">
        <f>IF($A221&gt;$D$13,"",SUM(E$23:E221))</f>
        <v/>
      </c>
      <c r="G221" s="6" t="str">
        <f t="shared" si="36"/>
        <v/>
      </c>
      <c r="H221" s="6" t="str">
        <f t="shared" si="37"/>
        <v/>
      </c>
      <c r="I221" s="6"/>
      <c r="J221" s="7">
        <f t="shared" si="38"/>
        <v>2233.4309784628258</v>
      </c>
      <c r="K221" s="7">
        <f t="shared" si="39"/>
        <v>1112.8508195546781</v>
      </c>
      <c r="L221" s="7">
        <f t="shared" si="40"/>
        <v>211355.78078020035</v>
      </c>
      <c r="M221" s="7">
        <f t="shared" si="41"/>
        <v>2233.4309784628258</v>
      </c>
      <c r="N221" s="7">
        <f t="shared" si="42"/>
        <v>1114.3637559986223</v>
      </c>
      <c r="O221" s="7">
        <f t="shared" si="43"/>
        <v>211640.08557532541</v>
      </c>
    </row>
    <row r="222" spans="1:15" x14ac:dyDescent="0.2">
      <c r="A222" s="4">
        <v>200</v>
      </c>
      <c r="B222" s="7" t="str">
        <f t="shared" si="33"/>
        <v/>
      </c>
      <c r="C222" s="6" t="str">
        <f t="shared" si="34"/>
        <v/>
      </c>
      <c r="D222" s="6" t="str">
        <f>IF($A222&gt;$D$13,"",SUM(C$23:C222))</f>
        <v/>
      </c>
      <c r="E222" s="6" t="str">
        <f t="shared" si="35"/>
        <v/>
      </c>
      <c r="F222" s="6" t="str">
        <f>IF($A222&gt;$D$13,"",SUM(E$23:E222))</f>
        <v/>
      </c>
      <c r="G222" s="6" t="str">
        <f t="shared" si="36"/>
        <v/>
      </c>
      <c r="H222" s="6" t="str">
        <f t="shared" si="37"/>
        <v/>
      </c>
      <c r="I222" s="6"/>
      <c r="J222" s="7">
        <f t="shared" si="38"/>
        <v>2233.4309784628258</v>
      </c>
      <c r="K222" s="7">
        <f t="shared" si="39"/>
        <v>1130.7534271740719</v>
      </c>
      <c r="L222" s="7">
        <f t="shared" si="40"/>
        <v>214719.96518583724</v>
      </c>
      <c r="M222" s="7">
        <f t="shared" si="41"/>
        <v>2233.4309784628258</v>
      </c>
      <c r="N222" s="7">
        <f t="shared" si="42"/>
        <v>1132.274457827991</v>
      </c>
      <c r="O222" s="7">
        <f t="shared" si="43"/>
        <v>215005.79101161624</v>
      </c>
    </row>
    <row r="223" spans="1:15" x14ac:dyDescent="0.2">
      <c r="A223" s="4">
        <v>201</v>
      </c>
      <c r="B223" s="7" t="str">
        <f t="shared" si="33"/>
        <v/>
      </c>
      <c r="C223" s="6" t="str">
        <f t="shared" si="34"/>
        <v/>
      </c>
      <c r="D223" s="6" t="str">
        <f>IF($A223&gt;$D$13,"",SUM(C$23:C223))</f>
        <v/>
      </c>
      <c r="E223" s="6" t="str">
        <f t="shared" si="35"/>
        <v/>
      </c>
      <c r="F223" s="6" t="str">
        <f>IF($A223&gt;$D$13,"",SUM(E$23:E223))</f>
        <v/>
      </c>
      <c r="G223" s="6" t="str">
        <f t="shared" si="36"/>
        <v/>
      </c>
      <c r="H223" s="6" t="str">
        <f t="shared" si="37"/>
        <v/>
      </c>
      <c r="I223" s="6"/>
      <c r="J223" s="7">
        <f t="shared" si="38"/>
        <v>2233.4309784628258</v>
      </c>
      <c r="K223" s="7">
        <f t="shared" si="39"/>
        <v>1148.7518137442291</v>
      </c>
      <c r="L223" s="7">
        <f t="shared" si="40"/>
        <v>218102.14797804429</v>
      </c>
      <c r="M223" s="7">
        <f t="shared" si="41"/>
        <v>2233.4309784628258</v>
      </c>
      <c r="N223" s="7">
        <f t="shared" si="42"/>
        <v>1150.2809819121469</v>
      </c>
      <c r="O223" s="7">
        <f t="shared" si="43"/>
        <v>218389.5029719912</v>
      </c>
    </row>
    <row r="224" spans="1:15" x14ac:dyDescent="0.2">
      <c r="A224" s="4">
        <v>202</v>
      </c>
      <c r="B224" s="7" t="str">
        <f t="shared" si="33"/>
        <v/>
      </c>
      <c r="C224" s="6" t="str">
        <f t="shared" si="34"/>
        <v/>
      </c>
      <c r="D224" s="6" t="str">
        <f>IF($A224&gt;$D$13,"",SUM(C$23:C224))</f>
        <v/>
      </c>
      <c r="E224" s="6" t="str">
        <f t="shared" si="35"/>
        <v/>
      </c>
      <c r="F224" s="6" t="str">
        <f>IF($A224&gt;$D$13,"",SUM(E$23:E224))</f>
        <v/>
      </c>
      <c r="G224" s="6" t="str">
        <f t="shared" si="36"/>
        <v/>
      </c>
      <c r="H224" s="6" t="str">
        <f t="shared" si="37"/>
        <v/>
      </c>
      <c r="I224" s="6"/>
      <c r="J224" s="7">
        <f t="shared" si="38"/>
        <v>2233.4309784628258</v>
      </c>
      <c r="K224" s="7">
        <f t="shared" si="39"/>
        <v>1166.8464916825369</v>
      </c>
      <c r="L224" s="7">
        <f t="shared" si="40"/>
        <v>221502.42544818966</v>
      </c>
      <c r="M224" s="7">
        <f t="shared" si="41"/>
        <v>2233.4309784628258</v>
      </c>
      <c r="N224" s="7">
        <f t="shared" si="42"/>
        <v>1168.3838409001528</v>
      </c>
      <c r="O224" s="7">
        <f t="shared" si="43"/>
        <v>221791.31779135417</v>
      </c>
    </row>
    <row r="225" spans="1:15" x14ac:dyDescent="0.2">
      <c r="A225" s="4">
        <v>203</v>
      </c>
      <c r="B225" s="7" t="str">
        <f t="shared" si="33"/>
        <v/>
      </c>
      <c r="C225" s="6" t="str">
        <f t="shared" si="34"/>
        <v/>
      </c>
      <c r="D225" s="6" t="str">
        <f>IF($A225&gt;$D$13,"",SUM(C$23:C225))</f>
        <v/>
      </c>
      <c r="E225" s="6" t="str">
        <f t="shared" si="35"/>
        <v/>
      </c>
      <c r="F225" s="6" t="str">
        <f>IF($A225&gt;$D$13,"",SUM(E$23:E225))</f>
        <v/>
      </c>
      <c r="G225" s="6" t="str">
        <f t="shared" si="36"/>
        <v/>
      </c>
      <c r="H225" s="6" t="str">
        <f t="shared" si="37"/>
        <v/>
      </c>
      <c r="I225" s="6"/>
      <c r="J225" s="7">
        <f t="shared" si="38"/>
        <v>2233.4309784628258</v>
      </c>
      <c r="K225" s="7">
        <f t="shared" si="39"/>
        <v>1185.0379761478146</v>
      </c>
      <c r="L225" s="7">
        <f t="shared" si="40"/>
        <v>224920.8944028003</v>
      </c>
      <c r="M225" s="7">
        <f t="shared" si="41"/>
        <v>2233.4309784628258</v>
      </c>
      <c r="N225" s="7">
        <f t="shared" si="42"/>
        <v>1186.5835501837448</v>
      </c>
      <c r="O225" s="7">
        <f t="shared" si="43"/>
        <v>225211.33232000074</v>
      </c>
    </row>
    <row r="226" spans="1:15" x14ac:dyDescent="0.2">
      <c r="A226" s="4">
        <v>204</v>
      </c>
      <c r="B226" s="7" t="str">
        <f t="shared" si="33"/>
        <v/>
      </c>
      <c r="C226" s="6" t="str">
        <f t="shared" si="34"/>
        <v/>
      </c>
      <c r="D226" s="6" t="str">
        <f>IF($A226&gt;$D$13,"",SUM(C$23:C226))</f>
        <v/>
      </c>
      <c r="E226" s="6" t="str">
        <f t="shared" si="35"/>
        <v/>
      </c>
      <c r="F226" s="6" t="str">
        <f>IF($A226&gt;$D$13,"",SUM(E$23:E226))</f>
        <v/>
      </c>
      <c r="G226" s="6" t="str">
        <f t="shared" si="36"/>
        <v/>
      </c>
      <c r="H226" s="6" t="str">
        <f t="shared" si="37"/>
        <v/>
      </c>
      <c r="I226" s="6"/>
      <c r="J226" s="7">
        <f t="shared" si="38"/>
        <v>2233.4309784628258</v>
      </c>
      <c r="K226" s="7">
        <f t="shared" si="39"/>
        <v>1203.3267850549817</v>
      </c>
      <c r="L226" s="7">
        <f t="shared" si="40"/>
        <v>228357.65216631812</v>
      </c>
      <c r="M226" s="7">
        <f t="shared" si="41"/>
        <v>2233.4309784628258</v>
      </c>
      <c r="N226" s="7">
        <f t="shared" si="42"/>
        <v>1204.880627912004</v>
      </c>
      <c r="O226" s="7">
        <f t="shared" si="43"/>
        <v>228649.64392637557</v>
      </c>
    </row>
    <row r="227" spans="1:15" x14ac:dyDescent="0.2">
      <c r="A227" s="4">
        <v>205</v>
      </c>
      <c r="B227" s="7" t="str">
        <f t="shared" si="33"/>
        <v/>
      </c>
      <c r="C227" s="6" t="str">
        <f t="shared" si="34"/>
        <v/>
      </c>
      <c r="D227" s="6" t="str">
        <f>IF($A227&gt;$D$13,"",SUM(C$23:C227))</f>
        <v/>
      </c>
      <c r="E227" s="6" t="str">
        <f t="shared" si="35"/>
        <v/>
      </c>
      <c r="F227" s="6" t="str">
        <f>IF($A227&gt;$D$13,"",SUM(E$23:E227))</f>
        <v/>
      </c>
      <c r="G227" s="6" t="str">
        <f t="shared" si="36"/>
        <v/>
      </c>
      <c r="H227" s="6" t="str">
        <f t="shared" si="37"/>
        <v/>
      </c>
      <c r="I227" s="6"/>
      <c r="J227" s="7">
        <f t="shared" si="38"/>
        <v>2233.4309784628258</v>
      </c>
      <c r="K227" s="7">
        <f t="shared" si="39"/>
        <v>1221.7134390898018</v>
      </c>
      <c r="L227" s="7">
        <f t="shared" si="40"/>
        <v>231812.79658387075</v>
      </c>
      <c r="M227" s="7">
        <f t="shared" si="41"/>
        <v>2233.4309784628258</v>
      </c>
      <c r="N227" s="7">
        <f t="shared" si="42"/>
        <v>1223.2755950061094</v>
      </c>
      <c r="O227" s="7">
        <f t="shared" si="43"/>
        <v>232106.3504998445</v>
      </c>
    </row>
    <row r="228" spans="1:15" x14ac:dyDescent="0.2">
      <c r="A228" s="4">
        <v>206</v>
      </c>
      <c r="B228" s="7" t="str">
        <f t="shared" si="33"/>
        <v/>
      </c>
      <c r="C228" s="6" t="str">
        <f t="shared" si="34"/>
        <v/>
      </c>
      <c r="D228" s="6" t="str">
        <f>IF($A228&gt;$D$13,"",SUM(C$23:C228))</f>
        <v/>
      </c>
      <c r="E228" s="6" t="str">
        <f t="shared" si="35"/>
        <v/>
      </c>
      <c r="F228" s="6" t="str">
        <f>IF($A228&gt;$D$13,"",SUM(E$23:E228))</f>
        <v/>
      </c>
      <c r="G228" s="6" t="str">
        <f t="shared" si="36"/>
        <v/>
      </c>
      <c r="H228" s="6" t="str">
        <f t="shared" si="37"/>
        <v/>
      </c>
      <c r="I228" s="6"/>
      <c r="J228" s="7">
        <f t="shared" si="38"/>
        <v>2233.4309784628258</v>
      </c>
      <c r="K228" s="7">
        <f t="shared" si="39"/>
        <v>1240.1984617237085</v>
      </c>
      <c r="L228" s="7">
        <f t="shared" si="40"/>
        <v>235286.42602405729</v>
      </c>
      <c r="M228" s="7">
        <f t="shared" si="41"/>
        <v>2233.4309784628258</v>
      </c>
      <c r="N228" s="7">
        <f t="shared" si="42"/>
        <v>1241.768975174168</v>
      </c>
      <c r="O228" s="7">
        <f t="shared" si="43"/>
        <v>235581.5504534815</v>
      </c>
    </row>
    <row r="229" spans="1:15" x14ac:dyDescent="0.2">
      <c r="A229" s="4">
        <v>207</v>
      </c>
      <c r="B229" s="7" t="str">
        <f t="shared" si="33"/>
        <v/>
      </c>
      <c r="C229" s="6" t="str">
        <f t="shared" si="34"/>
        <v/>
      </c>
      <c r="D229" s="6" t="str">
        <f>IF($A229&gt;$D$13,"",SUM(C$23:C229))</f>
        <v/>
      </c>
      <c r="E229" s="6" t="str">
        <f t="shared" si="35"/>
        <v/>
      </c>
      <c r="F229" s="6" t="str">
        <f>IF($A229&gt;$D$13,"",SUM(E$23:E229))</f>
        <v/>
      </c>
      <c r="G229" s="6" t="str">
        <f t="shared" si="36"/>
        <v/>
      </c>
      <c r="H229" s="6" t="str">
        <f t="shared" si="37"/>
        <v/>
      </c>
      <c r="I229" s="6"/>
      <c r="J229" s="7">
        <f t="shared" si="38"/>
        <v>2233.4309784628258</v>
      </c>
      <c r="K229" s="7">
        <f t="shared" si="39"/>
        <v>1258.7823792287065</v>
      </c>
      <c r="L229" s="7">
        <f t="shared" si="40"/>
        <v>238778.63938174883</v>
      </c>
      <c r="M229" s="7">
        <f t="shared" si="41"/>
        <v>2233.4309784628258</v>
      </c>
      <c r="N229" s="7">
        <f t="shared" si="42"/>
        <v>1260.361294926126</v>
      </c>
      <c r="O229" s="7">
        <f t="shared" si="43"/>
        <v>239075.34272687044</v>
      </c>
    </row>
    <row r="230" spans="1:15" x14ac:dyDescent="0.2">
      <c r="A230" s="4">
        <v>208</v>
      </c>
      <c r="B230" s="7" t="str">
        <f t="shared" si="33"/>
        <v/>
      </c>
      <c r="C230" s="6" t="str">
        <f t="shared" si="34"/>
        <v/>
      </c>
      <c r="D230" s="6" t="str">
        <f>IF($A230&gt;$D$13,"",SUM(C$23:C230))</f>
        <v/>
      </c>
      <c r="E230" s="6" t="str">
        <f t="shared" si="35"/>
        <v/>
      </c>
      <c r="F230" s="6" t="str">
        <f>IF($A230&gt;$D$13,"",SUM(E$23:E230))</f>
        <v/>
      </c>
      <c r="G230" s="6" t="str">
        <f t="shared" si="36"/>
        <v/>
      </c>
      <c r="H230" s="6" t="str">
        <f t="shared" si="37"/>
        <v/>
      </c>
      <c r="I230" s="6"/>
      <c r="J230" s="7">
        <f t="shared" si="38"/>
        <v>2233.4309784628258</v>
      </c>
      <c r="K230" s="7">
        <f t="shared" si="39"/>
        <v>1277.4657206923562</v>
      </c>
      <c r="L230" s="7">
        <f t="shared" si="40"/>
        <v>242289.53608090401</v>
      </c>
      <c r="M230" s="7">
        <f t="shared" si="41"/>
        <v>2233.4309784628258</v>
      </c>
      <c r="N230" s="7">
        <f t="shared" si="42"/>
        <v>1279.0530835887569</v>
      </c>
      <c r="O230" s="7">
        <f t="shared" si="43"/>
        <v>242587.82678892202</v>
      </c>
    </row>
    <row r="231" spans="1:15" x14ac:dyDescent="0.2">
      <c r="A231" s="4">
        <v>209</v>
      </c>
      <c r="B231" s="7" t="str">
        <f t="shared" si="33"/>
        <v/>
      </c>
      <c r="C231" s="6" t="str">
        <f t="shared" si="34"/>
        <v/>
      </c>
      <c r="D231" s="6" t="str">
        <f>IF($A231&gt;$D$13,"",SUM(C$23:C231))</f>
        <v/>
      </c>
      <c r="E231" s="6" t="str">
        <f t="shared" si="35"/>
        <v/>
      </c>
      <c r="F231" s="6" t="str">
        <f>IF($A231&gt;$D$13,"",SUM(E$23:E231))</f>
        <v/>
      </c>
      <c r="G231" s="6" t="str">
        <f t="shared" si="36"/>
        <v/>
      </c>
      <c r="H231" s="6" t="str">
        <f t="shared" si="37"/>
        <v/>
      </c>
      <c r="I231" s="6"/>
      <c r="J231" s="7">
        <f t="shared" si="38"/>
        <v>2233.4309784628258</v>
      </c>
      <c r="K231" s="7">
        <f t="shared" si="39"/>
        <v>1296.2490180328364</v>
      </c>
      <c r="L231" s="7">
        <f t="shared" si="40"/>
        <v>245819.21607739967</v>
      </c>
      <c r="M231" s="7">
        <f t="shared" si="41"/>
        <v>2233.4309784628258</v>
      </c>
      <c r="N231" s="7">
        <f t="shared" si="42"/>
        <v>1297.8448733207326</v>
      </c>
      <c r="O231" s="7">
        <f t="shared" si="43"/>
        <v>246119.10264070556</v>
      </c>
    </row>
    <row r="232" spans="1:15" x14ac:dyDescent="0.2">
      <c r="A232" s="4">
        <v>210</v>
      </c>
      <c r="B232" s="7" t="str">
        <f t="shared" si="33"/>
        <v/>
      </c>
      <c r="C232" s="6" t="str">
        <f t="shared" si="34"/>
        <v/>
      </c>
      <c r="D232" s="6" t="str">
        <f>IF($A232&gt;$D$13,"",SUM(C$23:C232))</f>
        <v/>
      </c>
      <c r="E232" s="6" t="str">
        <f t="shared" si="35"/>
        <v/>
      </c>
      <c r="F232" s="6" t="str">
        <f>IF($A232&gt;$D$13,"",SUM(E$23:E232))</f>
        <v/>
      </c>
      <c r="G232" s="6" t="str">
        <f t="shared" si="36"/>
        <v/>
      </c>
      <c r="H232" s="6" t="str">
        <f t="shared" si="37"/>
        <v/>
      </c>
      <c r="I232" s="6"/>
      <c r="J232" s="7">
        <f t="shared" si="38"/>
        <v>2233.4309784628258</v>
      </c>
      <c r="K232" s="7">
        <f t="shared" si="39"/>
        <v>1315.1328060140881</v>
      </c>
      <c r="L232" s="7">
        <f t="shared" si="40"/>
        <v>249367.7798618766</v>
      </c>
      <c r="M232" s="7">
        <f t="shared" si="41"/>
        <v>2233.4309784628258</v>
      </c>
      <c r="N232" s="7">
        <f t="shared" si="42"/>
        <v>1316.7371991277746</v>
      </c>
      <c r="O232" s="7">
        <f t="shared" si="43"/>
        <v>249669.27081829615</v>
      </c>
    </row>
    <row r="233" spans="1:15" x14ac:dyDescent="0.2">
      <c r="A233" s="4">
        <v>211</v>
      </c>
      <c r="B233" s="7" t="str">
        <f t="shared" si="33"/>
        <v/>
      </c>
      <c r="C233" s="6" t="str">
        <f t="shared" si="34"/>
        <v/>
      </c>
      <c r="D233" s="6" t="str">
        <f>IF($A233&gt;$D$13,"",SUM(C$23:C233))</f>
        <v/>
      </c>
      <c r="E233" s="6" t="str">
        <f t="shared" si="35"/>
        <v/>
      </c>
      <c r="F233" s="6" t="str">
        <f>IF($A233&gt;$D$13,"",SUM(E$23:E233))</f>
        <v/>
      </c>
      <c r="G233" s="6" t="str">
        <f t="shared" si="36"/>
        <v/>
      </c>
      <c r="H233" s="6" t="str">
        <f t="shared" si="37"/>
        <v/>
      </c>
      <c r="I233" s="6"/>
      <c r="J233" s="7">
        <f t="shared" si="38"/>
        <v>2233.4309784628258</v>
      </c>
      <c r="K233" s="7">
        <f t="shared" si="39"/>
        <v>1334.1176222610397</v>
      </c>
      <c r="L233" s="7">
        <f t="shared" si="40"/>
        <v>252935.32846260048</v>
      </c>
      <c r="M233" s="7">
        <f t="shared" si="41"/>
        <v>2233.4309784628258</v>
      </c>
      <c r="N233" s="7">
        <f t="shared" si="42"/>
        <v>1335.7305988778844</v>
      </c>
      <c r="O233" s="7">
        <f t="shared" si="43"/>
        <v>253238.43239563686</v>
      </c>
    </row>
    <row r="234" spans="1:15" x14ac:dyDescent="0.2">
      <c r="A234" s="4">
        <v>212</v>
      </c>
      <c r="B234" s="7" t="str">
        <f t="shared" si="33"/>
        <v/>
      </c>
      <c r="C234" s="6" t="str">
        <f t="shared" si="34"/>
        <v/>
      </c>
      <c r="D234" s="6" t="str">
        <f>IF($A234&gt;$D$13,"",SUM(C$23:C234))</f>
        <v/>
      </c>
      <c r="E234" s="6" t="str">
        <f t="shared" si="35"/>
        <v/>
      </c>
      <c r="F234" s="6" t="str">
        <f>IF($A234&gt;$D$13,"",SUM(E$23:E234))</f>
        <v/>
      </c>
      <c r="G234" s="6" t="str">
        <f t="shared" si="36"/>
        <v/>
      </c>
      <c r="H234" s="6" t="str">
        <f t="shared" si="37"/>
        <v/>
      </c>
      <c r="I234" s="6"/>
      <c r="J234" s="7">
        <f t="shared" si="38"/>
        <v>2233.4309784628258</v>
      </c>
      <c r="K234" s="7">
        <f t="shared" si="39"/>
        <v>1353.2040072749126</v>
      </c>
      <c r="L234" s="7">
        <f t="shared" si="40"/>
        <v>256521.96344833821</v>
      </c>
      <c r="M234" s="7">
        <f t="shared" si="41"/>
        <v>2233.4309784628258</v>
      </c>
      <c r="N234" s="7">
        <f t="shared" si="42"/>
        <v>1354.8256133166572</v>
      </c>
      <c r="O234" s="7">
        <f t="shared" si="43"/>
        <v>256826.68898741633</v>
      </c>
    </row>
    <row r="235" spans="1:15" x14ac:dyDescent="0.2">
      <c r="A235" s="4">
        <v>213</v>
      </c>
      <c r="B235" s="7" t="str">
        <f t="shared" si="33"/>
        <v/>
      </c>
      <c r="C235" s="6" t="str">
        <f t="shared" si="34"/>
        <v/>
      </c>
      <c r="D235" s="6" t="str">
        <f>IF($A235&gt;$D$13,"",SUM(C$23:C235))</f>
        <v/>
      </c>
      <c r="E235" s="6" t="str">
        <f t="shared" si="35"/>
        <v/>
      </c>
      <c r="F235" s="6" t="str">
        <f>IF($A235&gt;$D$13,"",SUM(E$23:E235))</f>
        <v/>
      </c>
      <c r="G235" s="6" t="str">
        <f t="shared" si="36"/>
        <v/>
      </c>
      <c r="H235" s="6" t="str">
        <f t="shared" si="37"/>
        <v/>
      </c>
      <c r="I235" s="6"/>
      <c r="J235" s="7">
        <f t="shared" si="38"/>
        <v>2233.4309784628258</v>
      </c>
      <c r="K235" s="7">
        <f t="shared" si="39"/>
        <v>1372.3925044486093</v>
      </c>
      <c r="L235" s="7">
        <f t="shared" si="40"/>
        <v>260127.78693124963</v>
      </c>
      <c r="M235" s="7">
        <f t="shared" si="41"/>
        <v>2233.4309784628258</v>
      </c>
      <c r="N235" s="7">
        <f t="shared" si="42"/>
        <v>1374.0227860826774</v>
      </c>
      <c r="O235" s="7">
        <f t="shared" si="43"/>
        <v>260434.14275196183</v>
      </c>
    </row>
    <row r="236" spans="1:15" x14ac:dyDescent="0.2">
      <c r="A236" s="4">
        <v>214</v>
      </c>
      <c r="B236" s="7" t="str">
        <f t="shared" si="33"/>
        <v/>
      </c>
      <c r="C236" s="6" t="str">
        <f t="shared" si="34"/>
        <v/>
      </c>
      <c r="D236" s="6" t="str">
        <f>IF($A236&gt;$D$13,"",SUM(C$23:C236))</f>
        <v/>
      </c>
      <c r="E236" s="6" t="str">
        <f t="shared" si="35"/>
        <v/>
      </c>
      <c r="F236" s="6" t="str">
        <f>IF($A236&gt;$D$13,"",SUM(E$23:E236))</f>
        <v/>
      </c>
      <c r="G236" s="6" t="str">
        <f t="shared" si="36"/>
        <v/>
      </c>
      <c r="H236" s="6" t="str">
        <f t="shared" si="37"/>
        <v/>
      </c>
      <c r="I236" s="6"/>
      <c r="J236" s="7">
        <f t="shared" si="38"/>
        <v>2233.4309784628258</v>
      </c>
      <c r="K236" s="7">
        <f t="shared" si="39"/>
        <v>1391.6836600821855</v>
      </c>
      <c r="L236" s="7">
        <f t="shared" si="40"/>
        <v>263752.90156979463</v>
      </c>
      <c r="M236" s="7">
        <f t="shared" si="41"/>
        <v>2233.4309784628258</v>
      </c>
      <c r="N236" s="7">
        <f t="shared" si="42"/>
        <v>1393.3226637229957</v>
      </c>
      <c r="O236" s="7">
        <f t="shared" si="43"/>
        <v>264060.89639414765</v>
      </c>
    </row>
    <row r="237" spans="1:15" x14ac:dyDescent="0.2">
      <c r="A237" s="4">
        <v>215</v>
      </c>
      <c r="B237" s="7" t="str">
        <f t="shared" si="33"/>
        <v/>
      </c>
      <c r="C237" s="6" t="str">
        <f t="shared" si="34"/>
        <v/>
      </c>
      <c r="D237" s="6" t="str">
        <f>IF($A237&gt;$D$13,"",SUM(C$23:C237))</f>
        <v/>
      </c>
      <c r="E237" s="6" t="str">
        <f t="shared" si="35"/>
        <v/>
      </c>
      <c r="F237" s="6" t="str">
        <f>IF($A237&gt;$D$13,"",SUM(E$23:E237))</f>
        <v/>
      </c>
      <c r="G237" s="6" t="str">
        <f t="shared" si="36"/>
        <v/>
      </c>
      <c r="H237" s="6" t="str">
        <f t="shared" si="37"/>
        <v/>
      </c>
      <c r="I237" s="6"/>
      <c r="J237" s="7">
        <f t="shared" si="38"/>
        <v>2233.4309784628258</v>
      </c>
      <c r="K237" s="7">
        <f t="shared" si="39"/>
        <v>1411.0780233984012</v>
      </c>
      <c r="L237" s="7">
        <f t="shared" si="40"/>
        <v>267397.41057165584</v>
      </c>
      <c r="M237" s="7">
        <f t="shared" si="41"/>
        <v>2233.4309784628258</v>
      </c>
      <c r="N237" s="7">
        <f t="shared" si="42"/>
        <v>1412.7257957086899</v>
      </c>
      <c r="O237" s="7">
        <f t="shared" si="43"/>
        <v>267707.05316831917</v>
      </c>
    </row>
    <row r="238" spans="1:15" x14ac:dyDescent="0.2">
      <c r="A238" s="4">
        <v>216</v>
      </c>
      <c r="B238" s="7" t="str">
        <f t="shared" si="33"/>
        <v/>
      </c>
      <c r="C238" s="6" t="str">
        <f t="shared" si="34"/>
        <v/>
      </c>
      <c r="D238" s="6" t="str">
        <f>IF($A238&gt;$D$13,"",SUM(C$23:C238))</f>
        <v/>
      </c>
      <c r="E238" s="6" t="str">
        <f t="shared" si="35"/>
        <v/>
      </c>
      <c r="F238" s="6" t="str">
        <f>IF($A238&gt;$D$13,"",SUM(E$23:E238))</f>
        <v/>
      </c>
      <c r="G238" s="6" t="str">
        <f t="shared" si="36"/>
        <v/>
      </c>
      <c r="H238" s="6" t="str">
        <f t="shared" si="37"/>
        <v/>
      </c>
      <c r="I238" s="6"/>
      <c r="J238" s="7">
        <f t="shared" si="38"/>
        <v>2233.4309784628258</v>
      </c>
      <c r="K238" s="7">
        <f t="shared" si="39"/>
        <v>1430.5761465583587</v>
      </c>
      <c r="L238" s="7">
        <f t="shared" si="40"/>
        <v>271061.41769667703</v>
      </c>
      <c r="M238" s="7">
        <f t="shared" si="41"/>
        <v>2233.4309784628258</v>
      </c>
      <c r="N238" s="7">
        <f t="shared" si="42"/>
        <v>1432.2327344505075</v>
      </c>
      <c r="O238" s="7">
        <f t="shared" si="43"/>
        <v>271372.71688123251</v>
      </c>
    </row>
    <row r="239" spans="1:15" x14ac:dyDescent="0.2">
      <c r="A239" s="4">
        <v>217</v>
      </c>
      <c r="B239" s="7" t="str">
        <f t="shared" si="33"/>
        <v/>
      </c>
      <c r="C239" s="6" t="str">
        <f t="shared" si="34"/>
        <v/>
      </c>
      <c r="D239" s="6" t="str">
        <f>IF($A239&gt;$D$13,"",SUM(C$23:C239))</f>
        <v/>
      </c>
      <c r="E239" s="6" t="str">
        <f t="shared" si="35"/>
        <v/>
      </c>
      <c r="F239" s="6" t="str">
        <f>IF($A239&gt;$D$13,"",SUM(E$23:E239))</f>
        <v/>
      </c>
      <c r="G239" s="6" t="str">
        <f t="shared" si="36"/>
        <v/>
      </c>
      <c r="H239" s="6" t="str">
        <f t="shared" si="37"/>
        <v/>
      </c>
      <c r="I239" s="6"/>
      <c r="J239" s="7">
        <f t="shared" si="38"/>
        <v>2233.4309784628258</v>
      </c>
      <c r="K239" s="7">
        <f t="shared" si="39"/>
        <v>1450.178584677222</v>
      </c>
      <c r="L239" s="7">
        <f t="shared" si="40"/>
        <v>274745.02725981706</v>
      </c>
      <c r="M239" s="7">
        <f t="shared" si="41"/>
        <v>2233.4309784628258</v>
      </c>
      <c r="N239" s="7">
        <f t="shared" si="42"/>
        <v>1451.8440353145938</v>
      </c>
      <c r="O239" s="7">
        <f t="shared" si="43"/>
        <v>275057.99189500994</v>
      </c>
    </row>
    <row r="240" spans="1:15" x14ac:dyDescent="0.2">
      <c r="A240" s="4">
        <v>218</v>
      </c>
      <c r="B240" s="7" t="str">
        <f t="shared" si="33"/>
        <v/>
      </c>
      <c r="C240" s="6" t="str">
        <f t="shared" si="34"/>
        <v/>
      </c>
      <c r="D240" s="6" t="str">
        <f>IF($A240&gt;$D$13,"",SUM(C$23:C240))</f>
        <v/>
      </c>
      <c r="E240" s="6" t="str">
        <f t="shared" si="35"/>
        <v/>
      </c>
      <c r="F240" s="6" t="str">
        <f>IF($A240&gt;$D$13,"",SUM(E$23:E240))</f>
        <v/>
      </c>
      <c r="G240" s="6" t="str">
        <f t="shared" si="36"/>
        <v/>
      </c>
      <c r="H240" s="6" t="str">
        <f t="shared" si="37"/>
        <v/>
      </c>
      <c r="I240" s="6"/>
      <c r="J240" s="7">
        <f t="shared" si="38"/>
        <v>2233.4309784628258</v>
      </c>
      <c r="K240" s="7">
        <f t="shared" si="39"/>
        <v>1469.8858958400212</v>
      </c>
      <c r="L240" s="7">
        <f t="shared" si="40"/>
        <v>278448.34413411992</v>
      </c>
      <c r="M240" s="7">
        <f t="shared" si="41"/>
        <v>2233.4309784628258</v>
      </c>
      <c r="N240" s="7">
        <f t="shared" si="42"/>
        <v>1471.5602566383031</v>
      </c>
      <c r="O240" s="7">
        <f t="shared" si="43"/>
        <v>278762.98313011107</v>
      </c>
    </row>
    <row r="241" spans="1:15" x14ac:dyDescent="0.2">
      <c r="A241" s="4">
        <v>219</v>
      </c>
      <c r="B241" s="7" t="str">
        <f t="shared" si="33"/>
        <v/>
      </c>
      <c r="C241" s="6" t="str">
        <f t="shared" si="34"/>
        <v/>
      </c>
      <c r="D241" s="6" t="str">
        <f>IF($A241&gt;$D$13,"",SUM(C$23:C241))</f>
        <v/>
      </c>
      <c r="E241" s="6" t="str">
        <f t="shared" si="35"/>
        <v/>
      </c>
      <c r="F241" s="6" t="str">
        <f>IF($A241&gt;$D$13,"",SUM(E$23:E241))</f>
        <v/>
      </c>
      <c r="G241" s="6" t="str">
        <f t="shared" si="36"/>
        <v/>
      </c>
      <c r="H241" s="6" t="str">
        <f t="shared" si="37"/>
        <v/>
      </c>
      <c r="I241" s="6"/>
      <c r="J241" s="7">
        <f t="shared" si="38"/>
        <v>2233.4309784628258</v>
      </c>
      <c r="K241" s="7">
        <f t="shared" si="39"/>
        <v>1489.6986411175415</v>
      </c>
      <c r="L241" s="7">
        <f t="shared" si="40"/>
        <v>282171.47375370027</v>
      </c>
      <c r="M241" s="7">
        <f t="shared" si="41"/>
        <v>2233.4309784628258</v>
      </c>
      <c r="N241" s="7">
        <f t="shared" si="42"/>
        <v>1491.381959746094</v>
      </c>
      <c r="O241" s="7">
        <f t="shared" si="43"/>
        <v>282487.79606831999</v>
      </c>
    </row>
    <row r="242" spans="1:15" x14ac:dyDescent="0.2">
      <c r="A242" s="4">
        <v>220</v>
      </c>
      <c r="B242" s="7" t="str">
        <f t="shared" si="33"/>
        <v/>
      </c>
      <c r="C242" s="6" t="str">
        <f t="shared" si="34"/>
        <v/>
      </c>
      <c r="D242" s="6" t="str">
        <f>IF($A242&gt;$D$13,"",SUM(C$23:C242))</f>
        <v/>
      </c>
      <c r="E242" s="6" t="str">
        <f t="shared" si="35"/>
        <v/>
      </c>
      <c r="F242" s="6" t="str">
        <f>IF($A242&gt;$D$13,"",SUM(E$23:E242))</f>
        <v/>
      </c>
      <c r="G242" s="6" t="str">
        <f t="shared" si="36"/>
        <v/>
      </c>
      <c r="H242" s="6" t="str">
        <f t="shared" si="37"/>
        <v/>
      </c>
      <c r="I242" s="6"/>
      <c r="J242" s="7">
        <f t="shared" si="38"/>
        <v>2233.4309784628258</v>
      </c>
      <c r="K242" s="7">
        <f t="shared" si="39"/>
        <v>1509.6173845822964</v>
      </c>
      <c r="L242" s="7">
        <f t="shared" si="40"/>
        <v>285914.52211674541</v>
      </c>
      <c r="M242" s="7">
        <f t="shared" si="41"/>
        <v>2233.4309784628258</v>
      </c>
      <c r="N242" s="7">
        <f t="shared" si="42"/>
        <v>1511.3097089655118</v>
      </c>
      <c r="O242" s="7">
        <f t="shared" si="43"/>
        <v>286232.53675574833</v>
      </c>
    </row>
    <row r="243" spans="1:15" x14ac:dyDescent="0.2">
      <c r="A243" s="4">
        <v>221</v>
      </c>
      <c r="B243" s="7" t="str">
        <f t="shared" si="33"/>
        <v/>
      </c>
      <c r="C243" s="6" t="str">
        <f t="shared" si="34"/>
        <v/>
      </c>
      <c r="D243" s="6" t="str">
        <f>IF($A243&gt;$D$13,"",SUM(C$23:C243))</f>
        <v/>
      </c>
      <c r="E243" s="6" t="str">
        <f t="shared" si="35"/>
        <v/>
      </c>
      <c r="F243" s="6" t="str">
        <f>IF($A243&gt;$D$13,"",SUM(E$23:E243))</f>
        <v/>
      </c>
      <c r="G243" s="6" t="str">
        <f t="shared" si="36"/>
        <v/>
      </c>
      <c r="H243" s="6" t="str">
        <f t="shared" si="37"/>
        <v/>
      </c>
      <c r="I243" s="6"/>
      <c r="J243" s="7">
        <f t="shared" si="38"/>
        <v>2233.4309784628258</v>
      </c>
      <c r="K243" s="7">
        <f t="shared" si="39"/>
        <v>1529.642693324588</v>
      </c>
      <c r="L243" s="7">
        <f t="shared" si="40"/>
        <v>289677.59578853281</v>
      </c>
      <c r="M243" s="7">
        <f t="shared" si="41"/>
        <v>2233.4309784628258</v>
      </c>
      <c r="N243" s="7">
        <f t="shared" si="42"/>
        <v>1531.3440716432535</v>
      </c>
      <c r="O243" s="7">
        <f t="shared" si="43"/>
        <v>289997.31180585438</v>
      </c>
    </row>
    <row r="244" spans="1:15" x14ac:dyDescent="0.2">
      <c r="A244" s="4">
        <v>222</v>
      </c>
      <c r="B244" s="7" t="str">
        <f t="shared" si="33"/>
        <v/>
      </c>
      <c r="C244" s="6" t="str">
        <f t="shared" si="34"/>
        <v/>
      </c>
      <c r="D244" s="6" t="str">
        <f>IF($A244&gt;$D$13,"",SUM(C$23:C244))</f>
        <v/>
      </c>
      <c r="E244" s="6" t="str">
        <f t="shared" si="35"/>
        <v/>
      </c>
      <c r="F244" s="6" t="str">
        <f>IF($A244&gt;$D$13,"",SUM(E$23:E244))</f>
        <v/>
      </c>
      <c r="G244" s="6" t="str">
        <f t="shared" si="36"/>
        <v/>
      </c>
      <c r="H244" s="6" t="str">
        <f t="shared" si="37"/>
        <v/>
      </c>
      <c r="I244" s="6"/>
      <c r="J244" s="7">
        <f t="shared" si="38"/>
        <v>2233.4309784628258</v>
      </c>
      <c r="K244" s="7">
        <f t="shared" si="39"/>
        <v>1549.7751374686504</v>
      </c>
      <c r="L244" s="7">
        <f t="shared" si="40"/>
        <v>293460.80190446426</v>
      </c>
      <c r="M244" s="7">
        <f t="shared" si="41"/>
        <v>2233.4309784628258</v>
      </c>
      <c r="N244" s="7">
        <f t="shared" si="42"/>
        <v>1551.4856181613209</v>
      </c>
      <c r="O244" s="7">
        <f t="shared" si="43"/>
        <v>293782.2284024785</v>
      </c>
    </row>
    <row r="245" spans="1:15" x14ac:dyDescent="0.2">
      <c r="A245" s="4">
        <v>223</v>
      </c>
      <c r="B245" s="7" t="str">
        <f t="shared" si="33"/>
        <v/>
      </c>
      <c r="C245" s="6" t="str">
        <f t="shared" si="34"/>
        <v/>
      </c>
      <c r="D245" s="6" t="str">
        <f>IF($A245&gt;$D$13,"",SUM(C$23:C245))</f>
        <v/>
      </c>
      <c r="E245" s="6" t="str">
        <f t="shared" si="35"/>
        <v/>
      </c>
      <c r="F245" s="6" t="str">
        <f>IF($A245&gt;$D$13,"",SUM(E$23:E245))</f>
        <v/>
      </c>
      <c r="G245" s="6" t="str">
        <f t="shared" si="36"/>
        <v/>
      </c>
      <c r="H245" s="6" t="str">
        <f t="shared" si="37"/>
        <v/>
      </c>
      <c r="I245" s="6"/>
      <c r="J245" s="7">
        <f t="shared" si="38"/>
        <v>2233.4309784628258</v>
      </c>
      <c r="K245" s="7">
        <f t="shared" si="39"/>
        <v>1570.0152901888837</v>
      </c>
      <c r="L245" s="7">
        <f t="shared" si="40"/>
        <v>297264.24817311595</v>
      </c>
      <c r="M245" s="7">
        <f t="shared" si="41"/>
        <v>2233.4309784628258</v>
      </c>
      <c r="N245" s="7">
        <f t="shared" si="42"/>
        <v>1571.73492195326</v>
      </c>
      <c r="O245" s="7">
        <f t="shared" si="43"/>
        <v>297587.39430289459</v>
      </c>
    </row>
    <row r="246" spans="1:15" x14ac:dyDescent="0.2">
      <c r="A246" s="4">
        <v>224</v>
      </c>
      <c r="B246" s="7" t="str">
        <f t="shared" si="33"/>
        <v/>
      </c>
      <c r="C246" s="6" t="str">
        <f t="shared" si="34"/>
        <v/>
      </c>
      <c r="D246" s="6" t="str">
        <f>IF($A246&gt;$D$13,"",SUM(C$23:C246))</f>
        <v/>
      </c>
      <c r="E246" s="6" t="str">
        <f t="shared" si="35"/>
        <v/>
      </c>
      <c r="F246" s="6" t="str">
        <f>IF($A246&gt;$D$13,"",SUM(E$23:E246))</f>
        <v/>
      </c>
      <c r="G246" s="6" t="str">
        <f t="shared" si="36"/>
        <v/>
      </c>
      <c r="H246" s="6" t="str">
        <f t="shared" si="37"/>
        <v/>
      </c>
      <c r="I246" s="6"/>
      <c r="J246" s="7">
        <f t="shared" si="38"/>
        <v>2233.4309784628258</v>
      </c>
      <c r="K246" s="7">
        <f t="shared" si="39"/>
        <v>1590.3637277261703</v>
      </c>
      <c r="L246" s="7">
        <f t="shared" si="40"/>
        <v>301088.04287930497</v>
      </c>
      <c r="M246" s="7">
        <f t="shared" si="41"/>
        <v>2233.4309784628258</v>
      </c>
      <c r="N246" s="7">
        <f t="shared" si="42"/>
        <v>1592.092559520486</v>
      </c>
      <c r="O246" s="7">
        <f t="shared" si="43"/>
        <v>301412.9178408779</v>
      </c>
    </row>
    <row r="247" spans="1:15" x14ac:dyDescent="0.2">
      <c r="A247" s="4">
        <v>225</v>
      </c>
      <c r="B247" s="7" t="str">
        <f t="shared" si="33"/>
        <v/>
      </c>
      <c r="C247" s="6" t="str">
        <f t="shared" si="34"/>
        <v/>
      </c>
      <c r="D247" s="6" t="str">
        <f>IF($A247&gt;$D$13,"",SUM(C$23:C247))</f>
        <v/>
      </c>
      <c r="E247" s="6" t="str">
        <f t="shared" si="35"/>
        <v/>
      </c>
      <c r="F247" s="6" t="str">
        <f>IF($A247&gt;$D$13,"",SUM(E$23:E247))</f>
        <v/>
      </c>
      <c r="G247" s="6" t="str">
        <f t="shared" si="36"/>
        <v/>
      </c>
      <c r="H247" s="6" t="str">
        <f t="shared" si="37"/>
        <v/>
      </c>
      <c r="I247" s="6"/>
      <c r="J247" s="7">
        <f t="shared" si="38"/>
        <v>2233.4309784628258</v>
      </c>
      <c r="K247" s="7">
        <f t="shared" si="39"/>
        <v>1610.8210294042815</v>
      </c>
      <c r="L247" s="7">
        <f t="shared" si="40"/>
        <v>304932.29488717206</v>
      </c>
      <c r="M247" s="7">
        <f t="shared" si="41"/>
        <v>2233.4309784628258</v>
      </c>
      <c r="N247" s="7">
        <f t="shared" si="42"/>
        <v>1612.5591104486966</v>
      </c>
      <c r="O247" s="7">
        <f t="shared" si="43"/>
        <v>305258.90792978939</v>
      </c>
    </row>
    <row r="248" spans="1:15" x14ac:dyDescent="0.2">
      <c r="A248" s="4">
        <v>226</v>
      </c>
      <c r="B248" s="7" t="str">
        <f t="shared" si="33"/>
        <v/>
      </c>
      <c r="C248" s="6" t="str">
        <f t="shared" si="34"/>
        <v/>
      </c>
      <c r="D248" s="6" t="str">
        <f>IF($A248&gt;$D$13,"",SUM(C$23:C248))</f>
        <v/>
      </c>
      <c r="E248" s="6" t="str">
        <f t="shared" si="35"/>
        <v/>
      </c>
      <c r="F248" s="6" t="str">
        <f>IF($A248&gt;$D$13,"",SUM(E$23:E248))</f>
        <v/>
      </c>
      <c r="G248" s="6" t="str">
        <f t="shared" si="36"/>
        <v/>
      </c>
      <c r="H248" s="6" t="str">
        <f t="shared" si="37"/>
        <v/>
      </c>
      <c r="I248" s="6"/>
      <c r="J248" s="7">
        <f t="shared" si="38"/>
        <v>2233.4309784628258</v>
      </c>
      <c r="K248" s="7">
        <f t="shared" si="39"/>
        <v>1631.3877776463705</v>
      </c>
      <c r="L248" s="7">
        <f t="shared" si="40"/>
        <v>308797.11364328128</v>
      </c>
      <c r="M248" s="7">
        <f t="shared" si="41"/>
        <v>2233.4309784628258</v>
      </c>
      <c r="N248" s="7">
        <f t="shared" si="42"/>
        <v>1633.1351574243731</v>
      </c>
      <c r="O248" s="7">
        <f t="shared" si="43"/>
        <v>309125.47406567656</v>
      </c>
    </row>
    <row r="249" spans="1:15" x14ac:dyDescent="0.2">
      <c r="A249" s="4">
        <v>227</v>
      </c>
      <c r="B249" s="7" t="str">
        <f t="shared" si="33"/>
        <v/>
      </c>
      <c r="C249" s="6" t="str">
        <f t="shared" si="34"/>
        <v/>
      </c>
      <c r="D249" s="6" t="str">
        <f>IF($A249&gt;$D$13,"",SUM(C$23:C249))</f>
        <v/>
      </c>
      <c r="E249" s="6" t="str">
        <f t="shared" si="35"/>
        <v/>
      </c>
      <c r="F249" s="6" t="str">
        <f>IF($A249&gt;$D$13,"",SUM(E$23:E249))</f>
        <v/>
      </c>
      <c r="G249" s="6" t="str">
        <f t="shared" si="36"/>
        <v/>
      </c>
      <c r="H249" s="6" t="str">
        <f t="shared" si="37"/>
        <v/>
      </c>
      <c r="I249" s="6"/>
      <c r="J249" s="7">
        <f t="shared" si="38"/>
        <v>2233.4309784628258</v>
      </c>
      <c r="K249" s="7">
        <f t="shared" si="39"/>
        <v>1652.0645579915547</v>
      </c>
      <c r="L249" s="7">
        <f t="shared" si="40"/>
        <v>312682.60917973565</v>
      </c>
      <c r="M249" s="7">
        <f t="shared" si="41"/>
        <v>2233.4309784628258</v>
      </c>
      <c r="N249" s="7">
        <f t="shared" si="42"/>
        <v>1653.8212862513694</v>
      </c>
      <c r="O249" s="7">
        <f t="shared" si="43"/>
        <v>313012.72633039078</v>
      </c>
    </row>
    <row r="250" spans="1:15" x14ac:dyDescent="0.2">
      <c r="A250" s="4">
        <v>228</v>
      </c>
      <c r="B250" s="7" t="str">
        <f t="shared" si="33"/>
        <v/>
      </c>
      <c r="C250" s="6" t="str">
        <f t="shared" si="34"/>
        <v/>
      </c>
      <c r="D250" s="6" t="str">
        <f>IF($A250&gt;$D$13,"",SUM(C$23:C250))</f>
        <v/>
      </c>
      <c r="E250" s="6" t="str">
        <f t="shared" si="35"/>
        <v/>
      </c>
      <c r="F250" s="6" t="str">
        <f>IF($A250&gt;$D$13,"",SUM(E$23:E250))</f>
        <v/>
      </c>
      <c r="G250" s="6" t="str">
        <f t="shared" si="36"/>
        <v/>
      </c>
      <c r="H250" s="6" t="str">
        <f t="shared" si="37"/>
        <v/>
      </c>
      <c r="I250" s="6"/>
      <c r="J250" s="7">
        <f t="shared" si="38"/>
        <v>2233.4309784628258</v>
      </c>
      <c r="K250" s="7">
        <f t="shared" si="39"/>
        <v>1672.8519591115855</v>
      </c>
      <c r="L250" s="7">
        <f t="shared" si="40"/>
        <v>316588.89211731008</v>
      </c>
      <c r="M250" s="7">
        <f t="shared" si="41"/>
        <v>2233.4309784628258</v>
      </c>
      <c r="N250" s="7">
        <f t="shared" si="42"/>
        <v>1674.6180858675907</v>
      </c>
      <c r="O250" s="7">
        <f t="shared" si="43"/>
        <v>316920.77539472119</v>
      </c>
    </row>
    <row r="251" spans="1:15" x14ac:dyDescent="0.2">
      <c r="A251" s="4">
        <v>229</v>
      </c>
      <c r="B251" s="7" t="str">
        <f t="shared" si="33"/>
        <v/>
      </c>
      <c r="C251" s="6" t="str">
        <f t="shared" si="34"/>
        <v/>
      </c>
      <c r="D251" s="6" t="str">
        <f>IF($A251&gt;$D$13,"",SUM(C$23:C251))</f>
        <v/>
      </c>
      <c r="E251" s="6" t="str">
        <f t="shared" si="35"/>
        <v/>
      </c>
      <c r="F251" s="6" t="str">
        <f>IF($A251&gt;$D$13,"",SUM(E$23:E251))</f>
        <v/>
      </c>
      <c r="G251" s="6" t="str">
        <f t="shared" si="36"/>
        <v/>
      </c>
      <c r="H251" s="6" t="str">
        <f t="shared" si="37"/>
        <v/>
      </c>
      <c r="I251" s="6"/>
      <c r="J251" s="7">
        <f t="shared" si="38"/>
        <v>2233.4309784628258</v>
      </c>
      <c r="K251" s="7">
        <f t="shared" si="39"/>
        <v>1693.7505728276089</v>
      </c>
      <c r="L251" s="7">
        <f t="shared" si="40"/>
        <v>320516.07366860053</v>
      </c>
      <c r="M251" s="7">
        <f t="shared" si="41"/>
        <v>2233.4309784628258</v>
      </c>
      <c r="N251" s="7">
        <f t="shared" si="42"/>
        <v>1695.5261483617583</v>
      </c>
      <c r="O251" s="7">
        <f t="shared" si="43"/>
        <v>320849.73252154578</v>
      </c>
    </row>
    <row r="252" spans="1:15" x14ac:dyDescent="0.2">
      <c r="A252" s="4">
        <v>230</v>
      </c>
      <c r="B252" s="7" t="str">
        <f t="shared" si="33"/>
        <v/>
      </c>
      <c r="C252" s="6" t="str">
        <f t="shared" si="34"/>
        <v/>
      </c>
      <c r="D252" s="6" t="str">
        <f>IF($A252&gt;$D$13,"",SUM(C$23:C252))</f>
        <v/>
      </c>
      <c r="E252" s="6" t="str">
        <f t="shared" si="35"/>
        <v/>
      </c>
      <c r="F252" s="6" t="str">
        <f>IF($A252&gt;$D$13,"",SUM(E$23:E252))</f>
        <v/>
      </c>
      <c r="G252" s="6" t="str">
        <f t="shared" si="36"/>
        <v/>
      </c>
      <c r="H252" s="6" t="str">
        <f t="shared" si="37"/>
        <v/>
      </c>
      <c r="I252" s="6"/>
      <c r="J252" s="7">
        <f t="shared" si="38"/>
        <v>2233.4309784628258</v>
      </c>
      <c r="K252" s="7">
        <f t="shared" si="39"/>
        <v>1714.7609941270127</v>
      </c>
      <c r="L252" s="7">
        <f t="shared" si="40"/>
        <v>324464.26564119034</v>
      </c>
      <c r="M252" s="7">
        <f t="shared" si="41"/>
        <v>2233.4309784628258</v>
      </c>
      <c r="N252" s="7">
        <f t="shared" si="42"/>
        <v>1716.5460689902698</v>
      </c>
      <c r="O252" s="7">
        <f t="shared" si="43"/>
        <v>324799.70956899889</v>
      </c>
    </row>
    <row r="253" spans="1:15" x14ac:dyDescent="0.2">
      <c r="A253" s="4">
        <v>231</v>
      </c>
      <c r="B253" s="7" t="str">
        <f t="shared" si="33"/>
        <v/>
      </c>
      <c r="C253" s="6" t="str">
        <f t="shared" si="34"/>
        <v/>
      </c>
      <c r="D253" s="6" t="str">
        <f>IF($A253&gt;$D$13,"",SUM(C$23:C253))</f>
        <v/>
      </c>
      <c r="E253" s="6" t="str">
        <f t="shared" si="35"/>
        <v/>
      </c>
      <c r="F253" s="6" t="str">
        <f>IF($A253&gt;$D$13,"",SUM(E$23:E253))</f>
        <v/>
      </c>
      <c r="G253" s="6" t="str">
        <f t="shared" si="36"/>
        <v/>
      </c>
      <c r="H253" s="6" t="str">
        <f t="shared" si="37"/>
        <v/>
      </c>
      <c r="I253" s="6"/>
      <c r="J253" s="7">
        <f t="shared" si="38"/>
        <v>2233.4309784628258</v>
      </c>
      <c r="K253" s="7">
        <f t="shared" si="39"/>
        <v>1735.8838211803682</v>
      </c>
      <c r="L253" s="7">
        <f t="shared" si="40"/>
        <v>328433.58044083352</v>
      </c>
      <c r="M253" s="7">
        <f t="shared" si="41"/>
        <v>2233.4309784628258</v>
      </c>
      <c r="N253" s="7">
        <f t="shared" si="42"/>
        <v>1737.678446194144</v>
      </c>
      <c r="O253" s="7">
        <f t="shared" si="43"/>
        <v>328770.81899365585</v>
      </c>
    </row>
    <row r="254" spans="1:15" x14ac:dyDescent="0.2">
      <c r="A254" s="4">
        <v>232</v>
      </c>
      <c r="B254" s="7" t="str">
        <f t="shared" si="33"/>
        <v/>
      </c>
      <c r="C254" s="6" t="str">
        <f t="shared" si="34"/>
        <v/>
      </c>
      <c r="D254" s="6" t="str">
        <f>IF($A254&gt;$D$13,"",SUM(C$23:C254))</f>
        <v/>
      </c>
      <c r="E254" s="6" t="str">
        <f t="shared" si="35"/>
        <v/>
      </c>
      <c r="F254" s="6" t="str">
        <f>IF($A254&gt;$D$13,"",SUM(E$23:E254))</f>
        <v/>
      </c>
      <c r="G254" s="6" t="str">
        <f t="shared" si="36"/>
        <v/>
      </c>
      <c r="H254" s="6" t="str">
        <f t="shared" si="37"/>
        <v/>
      </c>
      <c r="I254" s="6"/>
      <c r="J254" s="7">
        <f t="shared" si="38"/>
        <v>2233.4309784628258</v>
      </c>
      <c r="K254" s="7">
        <f t="shared" si="39"/>
        <v>1757.1196553584593</v>
      </c>
      <c r="L254" s="7">
        <f t="shared" si="40"/>
        <v>332424.13107465481</v>
      </c>
      <c r="M254" s="7">
        <f t="shared" si="41"/>
        <v>2233.4309784628258</v>
      </c>
      <c r="N254" s="7">
        <f t="shared" si="42"/>
        <v>1758.9238816160587</v>
      </c>
      <c r="O254" s="7">
        <f t="shared" si="43"/>
        <v>332763.17385373474</v>
      </c>
    </row>
    <row r="255" spans="1:15" x14ac:dyDescent="0.2">
      <c r="A255" s="4">
        <v>233</v>
      </c>
      <c r="B255" s="7" t="str">
        <f t="shared" si="33"/>
        <v/>
      </c>
      <c r="C255" s="6" t="str">
        <f t="shared" si="34"/>
        <v/>
      </c>
      <c r="D255" s="6" t="str">
        <f>IF($A255&gt;$D$13,"",SUM(C$23:C255))</f>
        <v/>
      </c>
      <c r="E255" s="6" t="str">
        <f t="shared" si="35"/>
        <v/>
      </c>
      <c r="F255" s="6" t="str">
        <f>IF($A255&gt;$D$13,"",SUM(E$23:E255))</f>
        <v/>
      </c>
      <c r="G255" s="6" t="str">
        <f t="shared" si="36"/>
        <v/>
      </c>
      <c r="H255" s="6" t="str">
        <f t="shared" si="37"/>
        <v/>
      </c>
      <c r="I255" s="6"/>
      <c r="J255" s="7">
        <f t="shared" si="38"/>
        <v>2233.4309784628258</v>
      </c>
      <c r="K255" s="7">
        <f t="shared" si="39"/>
        <v>1778.4691012494031</v>
      </c>
      <c r="L255" s="7">
        <f t="shared" si="40"/>
        <v>336436.03115436703</v>
      </c>
      <c r="M255" s="7">
        <f t="shared" si="41"/>
        <v>2233.4309784628258</v>
      </c>
      <c r="N255" s="7">
        <f t="shared" si="42"/>
        <v>1780.2829801174807</v>
      </c>
      <c r="O255" s="7">
        <f t="shared" si="43"/>
        <v>336776.88781231502</v>
      </c>
    </row>
    <row r="256" spans="1:15" x14ac:dyDescent="0.2">
      <c r="A256" s="4">
        <v>234</v>
      </c>
      <c r="B256" s="7" t="str">
        <f t="shared" si="33"/>
        <v/>
      </c>
      <c r="C256" s="6" t="str">
        <f t="shared" si="34"/>
        <v/>
      </c>
      <c r="D256" s="6" t="str">
        <f>IF($A256&gt;$D$13,"",SUM(C$23:C256))</f>
        <v/>
      </c>
      <c r="E256" s="6" t="str">
        <f t="shared" si="35"/>
        <v/>
      </c>
      <c r="F256" s="6" t="str">
        <f>IF($A256&gt;$D$13,"",SUM(E$23:E256))</f>
        <v/>
      </c>
      <c r="G256" s="6" t="str">
        <f t="shared" si="36"/>
        <v/>
      </c>
      <c r="H256" s="6" t="str">
        <f t="shared" si="37"/>
        <v/>
      </c>
      <c r="I256" s="6"/>
      <c r="J256" s="7">
        <f t="shared" si="38"/>
        <v>2233.4309784628258</v>
      </c>
      <c r="K256" s="7">
        <f t="shared" si="39"/>
        <v>1799.9327666758634</v>
      </c>
      <c r="L256" s="7">
        <f t="shared" si="40"/>
        <v>340469.39489950571</v>
      </c>
      <c r="M256" s="7">
        <f t="shared" si="41"/>
        <v>2233.4309784628258</v>
      </c>
      <c r="N256" s="7">
        <f t="shared" si="42"/>
        <v>1801.7563497958852</v>
      </c>
      <c r="O256" s="7">
        <f t="shared" si="43"/>
        <v>340812.07514057372</v>
      </c>
    </row>
    <row r="257" spans="1:15" x14ac:dyDescent="0.2">
      <c r="A257" s="4">
        <v>235</v>
      </c>
      <c r="B257" s="7" t="str">
        <f t="shared" si="33"/>
        <v/>
      </c>
      <c r="C257" s="6" t="str">
        <f t="shared" si="34"/>
        <v/>
      </c>
      <c r="D257" s="6" t="str">
        <f>IF($A257&gt;$D$13,"",SUM(C$23:C257))</f>
        <v/>
      </c>
      <c r="E257" s="6" t="str">
        <f t="shared" si="35"/>
        <v/>
      </c>
      <c r="F257" s="6" t="str">
        <f>IF($A257&gt;$D$13,"",SUM(E$23:E257))</f>
        <v/>
      </c>
      <c r="G257" s="6" t="str">
        <f t="shared" si="36"/>
        <v/>
      </c>
      <c r="H257" s="6" t="str">
        <f t="shared" si="37"/>
        <v/>
      </c>
      <c r="I257" s="6"/>
      <c r="J257" s="7">
        <f t="shared" si="38"/>
        <v>2233.4309784628258</v>
      </c>
      <c r="K257" s="7">
        <f t="shared" si="39"/>
        <v>1821.5112627123556</v>
      </c>
      <c r="L257" s="7">
        <f t="shared" si="40"/>
        <v>344524.33714068087</v>
      </c>
      <c r="M257" s="7">
        <f t="shared" si="41"/>
        <v>2233.4309784628258</v>
      </c>
      <c r="N257" s="7">
        <f t="shared" si="42"/>
        <v>1823.3446020020692</v>
      </c>
      <c r="O257" s="7">
        <f t="shared" si="43"/>
        <v>344868.85072103865</v>
      </c>
    </row>
    <row r="258" spans="1:15" x14ac:dyDescent="0.2">
      <c r="A258" s="4">
        <v>236</v>
      </c>
      <c r="B258" s="7" t="str">
        <f t="shared" si="33"/>
        <v/>
      </c>
      <c r="C258" s="6" t="str">
        <f t="shared" si="34"/>
        <v/>
      </c>
      <c r="D258" s="6" t="str">
        <f>IF($A258&gt;$D$13,"",SUM(C$23:C258))</f>
        <v/>
      </c>
      <c r="E258" s="6" t="str">
        <f t="shared" si="35"/>
        <v/>
      </c>
      <c r="F258" s="6" t="str">
        <f>IF($A258&gt;$D$13,"",SUM(E$23:E258))</f>
        <v/>
      </c>
      <c r="G258" s="6" t="str">
        <f t="shared" si="36"/>
        <v/>
      </c>
      <c r="H258" s="6" t="str">
        <f t="shared" si="37"/>
        <v/>
      </c>
      <c r="I258" s="6"/>
      <c r="J258" s="7">
        <f t="shared" si="38"/>
        <v>2233.4309784628258</v>
      </c>
      <c r="K258" s="7">
        <f t="shared" si="39"/>
        <v>1843.2052037026426</v>
      </c>
      <c r="L258" s="7">
        <f t="shared" si="40"/>
        <v>348600.97332284634</v>
      </c>
      <c r="M258" s="7">
        <f t="shared" si="41"/>
        <v>2233.4309784628258</v>
      </c>
      <c r="N258" s="7">
        <f t="shared" si="42"/>
        <v>1845.0483513575566</v>
      </c>
      <c r="O258" s="7">
        <f t="shared" si="43"/>
        <v>348947.33005085902</v>
      </c>
    </row>
    <row r="259" spans="1:15" x14ac:dyDescent="0.2">
      <c r="A259" s="4">
        <v>237</v>
      </c>
      <c r="B259" s="7" t="str">
        <f t="shared" si="33"/>
        <v/>
      </c>
      <c r="C259" s="6" t="str">
        <f t="shared" si="34"/>
        <v/>
      </c>
      <c r="D259" s="6" t="str">
        <f>IF($A259&gt;$D$13,"",SUM(C$23:C259))</f>
        <v/>
      </c>
      <c r="E259" s="6" t="str">
        <f t="shared" si="35"/>
        <v/>
      </c>
      <c r="F259" s="6" t="str">
        <f>IF($A259&gt;$D$13,"",SUM(E$23:E259))</f>
        <v/>
      </c>
      <c r="G259" s="6" t="str">
        <f t="shared" si="36"/>
        <v/>
      </c>
      <c r="H259" s="6" t="str">
        <f t="shared" si="37"/>
        <v/>
      </c>
      <c r="I259" s="6"/>
      <c r="J259" s="7">
        <f t="shared" si="38"/>
        <v>2233.4309784628258</v>
      </c>
      <c r="K259" s="7">
        <f t="shared" si="39"/>
        <v>1865.0152072772278</v>
      </c>
      <c r="L259" s="7">
        <f t="shared" si="40"/>
        <v>352699.4195085864</v>
      </c>
      <c r="M259" s="7">
        <f t="shared" si="41"/>
        <v>2233.4309784628258</v>
      </c>
      <c r="N259" s="7">
        <f t="shared" si="42"/>
        <v>1866.8682157720957</v>
      </c>
      <c r="O259" s="7">
        <f t="shared" si="43"/>
        <v>353047.62924509397</v>
      </c>
    </row>
    <row r="260" spans="1:15" x14ac:dyDescent="0.2">
      <c r="A260" s="4">
        <v>238</v>
      </c>
      <c r="B260" s="7" t="str">
        <f t="shared" si="33"/>
        <v/>
      </c>
      <c r="C260" s="6" t="str">
        <f t="shared" si="34"/>
        <v/>
      </c>
      <c r="D260" s="6" t="str">
        <f>IF($A260&gt;$D$13,"",SUM(C$23:C260))</f>
        <v/>
      </c>
      <c r="E260" s="6" t="str">
        <f t="shared" si="35"/>
        <v/>
      </c>
      <c r="F260" s="6" t="str">
        <f>IF($A260&gt;$D$13,"",SUM(E$23:E260))</f>
        <v/>
      </c>
      <c r="G260" s="6" t="str">
        <f t="shared" si="36"/>
        <v/>
      </c>
      <c r="H260" s="6" t="str">
        <f t="shared" si="37"/>
        <v/>
      </c>
      <c r="I260" s="6"/>
      <c r="J260" s="7">
        <f t="shared" si="38"/>
        <v>2233.4309784628258</v>
      </c>
      <c r="K260" s="7">
        <f t="shared" si="39"/>
        <v>1886.9418943709372</v>
      </c>
      <c r="L260" s="7">
        <f t="shared" si="40"/>
        <v>356819.79238142015</v>
      </c>
      <c r="M260" s="7">
        <f t="shared" si="41"/>
        <v>2233.4309784628258</v>
      </c>
      <c r="N260" s="7">
        <f t="shared" si="42"/>
        <v>1888.8048164612526</v>
      </c>
      <c r="O260" s="7">
        <f t="shared" si="43"/>
        <v>357169.86504001805</v>
      </c>
    </row>
    <row r="261" spans="1:15" x14ac:dyDescent="0.2">
      <c r="A261" s="4">
        <v>239</v>
      </c>
      <c r="B261" s="7" t="str">
        <f t="shared" si="33"/>
        <v/>
      </c>
      <c r="C261" s="6" t="str">
        <f t="shared" si="34"/>
        <v/>
      </c>
      <c r="D261" s="6" t="str">
        <f>IF($A261&gt;$D$13,"",SUM(C$23:C261))</f>
        <v/>
      </c>
      <c r="E261" s="6" t="str">
        <f t="shared" si="35"/>
        <v/>
      </c>
      <c r="F261" s="6" t="str">
        <f>IF($A261&gt;$D$13,"",SUM(E$23:E261))</f>
        <v/>
      </c>
      <c r="G261" s="6" t="str">
        <f t="shared" si="36"/>
        <v/>
      </c>
      <c r="H261" s="6" t="str">
        <f t="shared" si="37"/>
        <v/>
      </c>
      <c r="I261" s="6"/>
      <c r="J261" s="7">
        <f t="shared" si="38"/>
        <v>2233.4309784628258</v>
      </c>
      <c r="K261" s="7">
        <f t="shared" si="39"/>
        <v>1908.9858892405978</v>
      </c>
      <c r="L261" s="7">
        <f t="shared" si="40"/>
        <v>360962.20924912358</v>
      </c>
      <c r="M261" s="7">
        <f t="shared" si="41"/>
        <v>2233.4309784628258</v>
      </c>
      <c r="N261" s="7">
        <f t="shared" si="42"/>
        <v>1910.8587779640964</v>
      </c>
      <c r="O261" s="7">
        <f t="shared" si="43"/>
        <v>361314.15479644499</v>
      </c>
    </row>
    <row r="262" spans="1:15" x14ac:dyDescent="0.2">
      <c r="A262" s="4">
        <v>240</v>
      </c>
      <c r="B262" s="7" t="str">
        <f t="shared" si="33"/>
        <v/>
      </c>
      <c r="C262" s="6" t="str">
        <f t="shared" si="34"/>
        <v/>
      </c>
      <c r="D262" s="6" t="str">
        <f>IF($A262&gt;$D$13,"",SUM(C$23:C262))</f>
        <v/>
      </c>
      <c r="E262" s="6" t="str">
        <f t="shared" si="35"/>
        <v/>
      </c>
      <c r="F262" s="6" t="str">
        <f>IF($A262&gt;$D$13,"",SUM(E$23:E262))</f>
        <v/>
      </c>
      <c r="G262" s="6" t="str">
        <f t="shared" si="36"/>
        <v/>
      </c>
      <c r="H262" s="6" t="str">
        <f t="shared" si="37"/>
        <v/>
      </c>
      <c r="I262" s="6"/>
      <c r="J262" s="7">
        <f t="shared" si="38"/>
        <v>2233.4309784628258</v>
      </c>
      <c r="K262" s="7">
        <f t="shared" si="39"/>
        <v>1931.147819482811</v>
      </c>
      <c r="L262" s="7">
        <f t="shared" si="40"/>
        <v>365126.78804706922</v>
      </c>
      <c r="M262" s="7">
        <f t="shared" si="41"/>
        <v>2233.4309784628258</v>
      </c>
      <c r="N262" s="7">
        <f t="shared" si="42"/>
        <v>1933.0307281609805</v>
      </c>
      <c r="O262" s="7">
        <f t="shared" si="43"/>
        <v>365480.61650306877</v>
      </c>
    </row>
    <row r="263" spans="1:15" x14ac:dyDescent="0.2">
      <c r="A263" s="4">
        <v>241</v>
      </c>
      <c r="B263" s="7" t="str">
        <f t="shared" si="33"/>
        <v/>
      </c>
      <c r="C263" s="6" t="str">
        <f t="shared" si="34"/>
        <v/>
      </c>
      <c r="D263" s="6" t="str">
        <f>IF($A263&gt;$D$13,"",SUM(C$23:C263))</f>
        <v/>
      </c>
      <c r="E263" s="6" t="str">
        <f t="shared" si="35"/>
        <v/>
      </c>
      <c r="F263" s="6" t="str">
        <f>IF($A263&gt;$D$13,"",SUM(E$23:E263))</f>
        <v/>
      </c>
      <c r="G263" s="6" t="str">
        <f t="shared" si="36"/>
        <v/>
      </c>
      <c r="H263" s="6" t="str">
        <f t="shared" si="37"/>
        <v/>
      </c>
      <c r="I263" s="6"/>
      <c r="J263" s="7">
        <f t="shared" si="38"/>
        <v>2233.4309784628258</v>
      </c>
      <c r="K263" s="7">
        <f t="shared" si="39"/>
        <v>1953.4283160518203</v>
      </c>
      <c r="L263" s="7">
        <f t="shared" si="40"/>
        <v>369313.64734158386</v>
      </c>
      <c r="M263" s="7">
        <f t="shared" si="41"/>
        <v>2233.4309784628258</v>
      </c>
      <c r="N263" s="7">
        <f t="shared" si="42"/>
        <v>1955.3212982914179</v>
      </c>
      <c r="O263" s="7">
        <f t="shared" si="43"/>
        <v>369669.36877982301</v>
      </c>
    </row>
    <row r="264" spans="1:15" x14ac:dyDescent="0.2">
      <c r="A264" s="4">
        <v>242</v>
      </c>
      <c r="B264" s="7" t="str">
        <f t="shared" si="33"/>
        <v/>
      </c>
      <c r="C264" s="6" t="str">
        <f t="shared" si="34"/>
        <v/>
      </c>
      <c r="D264" s="6" t="str">
        <f>IF($A264&gt;$D$13,"",SUM(C$23:C264))</f>
        <v/>
      </c>
      <c r="E264" s="6" t="str">
        <f t="shared" si="35"/>
        <v/>
      </c>
      <c r="F264" s="6" t="str">
        <f>IF($A264&gt;$D$13,"",SUM(E$23:E264))</f>
        <v/>
      </c>
      <c r="G264" s="6" t="str">
        <f t="shared" si="36"/>
        <v/>
      </c>
      <c r="H264" s="6" t="str">
        <f t="shared" si="37"/>
        <v/>
      </c>
      <c r="I264" s="6"/>
      <c r="J264" s="7">
        <f t="shared" si="38"/>
        <v>2233.4309784628258</v>
      </c>
      <c r="K264" s="7">
        <f t="shared" si="39"/>
        <v>1975.8280132774735</v>
      </c>
      <c r="L264" s="7">
        <f t="shared" si="40"/>
        <v>373522.90633332415</v>
      </c>
      <c r="M264" s="7">
        <f t="shared" si="41"/>
        <v>2233.4309784628258</v>
      </c>
      <c r="N264" s="7">
        <f t="shared" si="42"/>
        <v>1977.7311229720531</v>
      </c>
      <c r="O264" s="7">
        <f t="shared" si="43"/>
        <v>373880.5308812579</v>
      </c>
    </row>
    <row r="265" spans="1:15" x14ac:dyDescent="0.2">
      <c r="A265" s="4">
        <v>243</v>
      </c>
      <c r="B265" s="7" t="str">
        <f t="shared" si="33"/>
        <v/>
      </c>
      <c r="C265" s="6" t="str">
        <f t="shared" si="34"/>
        <v/>
      </c>
      <c r="D265" s="6" t="str">
        <f>IF($A265&gt;$D$13,"",SUM(C$23:C265))</f>
        <v/>
      </c>
      <c r="E265" s="6" t="str">
        <f t="shared" si="35"/>
        <v/>
      </c>
      <c r="F265" s="6" t="str">
        <f>IF($A265&gt;$D$13,"",SUM(E$23:E265))</f>
        <v/>
      </c>
      <c r="G265" s="6" t="str">
        <f t="shared" si="36"/>
        <v/>
      </c>
      <c r="H265" s="6" t="str">
        <f t="shared" si="37"/>
        <v/>
      </c>
      <c r="I265" s="6"/>
      <c r="J265" s="7">
        <f t="shared" si="38"/>
        <v>2233.4309784628258</v>
      </c>
      <c r="K265" s="7">
        <f t="shared" si="39"/>
        <v>1998.3475488832842</v>
      </c>
      <c r="L265" s="7">
        <f t="shared" si="40"/>
        <v>377754.68486067024</v>
      </c>
      <c r="M265" s="7">
        <f t="shared" si="41"/>
        <v>2233.4309784628258</v>
      </c>
      <c r="N265" s="7">
        <f t="shared" si="42"/>
        <v>2000.2608402147296</v>
      </c>
      <c r="O265" s="7">
        <f t="shared" si="43"/>
        <v>378114.22269993543</v>
      </c>
    </row>
    <row r="266" spans="1:15" x14ac:dyDescent="0.2">
      <c r="A266" s="4">
        <v>244</v>
      </c>
      <c r="B266" s="7" t="str">
        <f t="shared" si="33"/>
        <v/>
      </c>
      <c r="C266" s="6" t="str">
        <f t="shared" si="34"/>
        <v/>
      </c>
      <c r="D266" s="6" t="str">
        <f>IF($A266&gt;$D$13,"",SUM(C$23:C266))</f>
        <v/>
      </c>
      <c r="E266" s="6" t="str">
        <f t="shared" si="35"/>
        <v/>
      </c>
      <c r="F266" s="6" t="str">
        <f>IF($A266&gt;$D$13,"",SUM(E$23:E266))</f>
        <v/>
      </c>
      <c r="G266" s="6" t="str">
        <f t="shared" si="36"/>
        <v/>
      </c>
      <c r="H266" s="6" t="str">
        <f t="shared" si="37"/>
        <v/>
      </c>
      <c r="I266" s="6"/>
      <c r="J266" s="7">
        <f t="shared" si="38"/>
        <v>2233.4309784628258</v>
      </c>
      <c r="K266" s="7">
        <f t="shared" si="39"/>
        <v>2020.9875640045857</v>
      </c>
      <c r="L266" s="7">
        <f t="shared" si="40"/>
        <v>382009.10340313765</v>
      </c>
      <c r="M266" s="7">
        <f t="shared" si="41"/>
        <v>2233.4309784628258</v>
      </c>
      <c r="N266" s="7">
        <f t="shared" si="42"/>
        <v>2022.9110914446544</v>
      </c>
      <c r="O266" s="7">
        <f t="shared" si="43"/>
        <v>382370.56476984289</v>
      </c>
    </row>
    <row r="267" spans="1:15" x14ac:dyDescent="0.2">
      <c r="A267" s="4">
        <v>245</v>
      </c>
      <c r="B267" s="7" t="str">
        <f t="shared" si="33"/>
        <v/>
      </c>
      <c r="C267" s="6" t="str">
        <f t="shared" si="34"/>
        <v/>
      </c>
      <c r="D267" s="6" t="str">
        <f>IF($A267&gt;$D$13,"",SUM(C$23:C267))</f>
        <v/>
      </c>
      <c r="E267" s="6" t="str">
        <f t="shared" si="35"/>
        <v/>
      </c>
      <c r="F267" s="6" t="str">
        <f>IF($A267&gt;$D$13,"",SUM(E$23:E267))</f>
        <v/>
      </c>
      <c r="G267" s="6" t="str">
        <f t="shared" si="36"/>
        <v/>
      </c>
      <c r="H267" s="6" t="str">
        <f t="shared" si="37"/>
        <v/>
      </c>
      <c r="I267" s="6"/>
      <c r="J267" s="7">
        <f t="shared" si="38"/>
        <v>2233.4309784628258</v>
      </c>
      <c r="K267" s="7">
        <f t="shared" si="39"/>
        <v>2043.7487032067863</v>
      </c>
      <c r="L267" s="7">
        <f t="shared" si="40"/>
        <v>386286.28308480728</v>
      </c>
      <c r="M267" s="7">
        <f t="shared" si="41"/>
        <v>2233.4309784628258</v>
      </c>
      <c r="N267" s="7">
        <f t="shared" si="42"/>
        <v>2045.6825215186593</v>
      </c>
      <c r="O267" s="7">
        <f t="shared" si="43"/>
        <v>386649.67826982436</v>
      </c>
    </row>
    <row r="268" spans="1:15" x14ac:dyDescent="0.2">
      <c r="A268" s="4">
        <v>246</v>
      </c>
      <c r="B268" s="7" t="str">
        <f t="shared" si="33"/>
        <v/>
      </c>
      <c r="C268" s="6" t="str">
        <f t="shared" si="34"/>
        <v/>
      </c>
      <c r="D268" s="6" t="str">
        <f>IF($A268&gt;$D$13,"",SUM(C$23:C268))</f>
        <v/>
      </c>
      <c r="E268" s="6" t="str">
        <f t="shared" si="35"/>
        <v/>
      </c>
      <c r="F268" s="6" t="str">
        <f>IF($A268&gt;$D$13,"",SUM(E$23:E268))</f>
        <v/>
      </c>
      <c r="G268" s="6" t="str">
        <f t="shared" si="36"/>
        <v/>
      </c>
      <c r="H268" s="6" t="str">
        <f t="shared" si="37"/>
        <v/>
      </c>
      <c r="I268" s="6"/>
      <c r="J268" s="7">
        <f t="shared" si="38"/>
        <v>2233.4309784628258</v>
      </c>
      <c r="K268" s="7">
        <f t="shared" si="39"/>
        <v>2066.631614503719</v>
      </c>
      <c r="L268" s="7">
        <f t="shared" si="40"/>
        <v>390586.34567777382</v>
      </c>
      <c r="M268" s="7">
        <f t="shared" si="41"/>
        <v>2233.4309784628258</v>
      </c>
      <c r="N268" s="7">
        <f t="shared" si="42"/>
        <v>2068.57577874356</v>
      </c>
      <c r="O268" s="7">
        <f t="shared" si="43"/>
        <v>390951.68502703076</v>
      </c>
    </row>
    <row r="269" spans="1:15" x14ac:dyDescent="0.2">
      <c r="A269" s="4">
        <v>247</v>
      </c>
      <c r="B269" s="7" t="str">
        <f t="shared" si="33"/>
        <v/>
      </c>
      <c r="C269" s="6" t="str">
        <f t="shared" si="34"/>
        <v/>
      </c>
      <c r="D269" s="6" t="str">
        <f>IF($A269&gt;$D$13,"",SUM(C$23:C269))</f>
        <v/>
      </c>
      <c r="E269" s="6" t="str">
        <f t="shared" si="35"/>
        <v/>
      </c>
      <c r="F269" s="6" t="str">
        <f>IF($A269&gt;$D$13,"",SUM(E$23:E269))</f>
        <v/>
      </c>
      <c r="G269" s="6" t="str">
        <f t="shared" si="36"/>
        <v/>
      </c>
      <c r="H269" s="6" t="str">
        <f t="shared" si="37"/>
        <v/>
      </c>
      <c r="I269" s="6"/>
      <c r="J269" s="7">
        <f t="shared" si="38"/>
        <v>2233.4309784628258</v>
      </c>
      <c r="K269" s="7">
        <f t="shared" si="39"/>
        <v>2089.6369493760899</v>
      </c>
      <c r="L269" s="7">
        <f t="shared" si="40"/>
        <v>394909.41360561276</v>
      </c>
      <c r="M269" s="7">
        <f t="shared" si="41"/>
        <v>2233.4309784628258</v>
      </c>
      <c r="N269" s="7">
        <f t="shared" si="42"/>
        <v>2091.5915148946146</v>
      </c>
      <c r="O269" s="7">
        <f t="shared" si="43"/>
        <v>395276.70752038818</v>
      </c>
    </row>
    <row r="270" spans="1:15" x14ac:dyDescent="0.2">
      <c r="A270" s="4">
        <v>248</v>
      </c>
      <c r="B270" s="7" t="str">
        <f t="shared" si="33"/>
        <v/>
      </c>
      <c r="C270" s="6" t="str">
        <f t="shared" si="34"/>
        <v/>
      </c>
      <c r="D270" s="6" t="str">
        <f>IF($A270&gt;$D$13,"",SUM(C$23:C270))</f>
        <v/>
      </c>
      <c r="E270" s="6" t="str">
        <f t="shared" si="35"/>
        <v/>
      </c>
      <c r="F270" s="6" t="str">
        <f>IF($A270&gt;$D$13,"",SUM(E$23:E270))</f>
        <v/>
      </c>
      <c r="G270" s="6" t="str">
        <f t="shared" si="36"/>
        <v/>
      </c>
      <c r="H270" s="6" t="str">
        <f t="shared" si="37"/>
        <v/>
      </c>
      <c r="I270" s="6"/>
      <c r="J270" s="7">
        <f t="shared" si="38"/>
        <v>2233.4309784628258</v>
      </c>
      <c r="K270" s="7">
        <f t="shared" si="39"/>
        <v>2112.7653627900281</v>
      </c>
      <c r="L270" s="7">
        <f t="shared" si="40"/>
        <v>399255.60994686559</v>
      </c>
      <c r="M270" s="7">
        <f t="shared" si="41"/>
        <v>2233.4309784628258</v>
      </c>
      <c r="N270" s="7">
        <f t="shared" si="42"/>
        <v>2114.7303852340765</v>
      </c>
      <c r="O270" s="7">
        <f t="shared" si="43"/>
        <v>399624.8688840851</v>
      </c>
    </row>
    <row r="271" spans="1:15" x14ac:dyDescent="0.2">
      <c r="A271" s="4">
        <v>249</v>
      </c>
      <c r="B271" s="7" t="str">
        <f t="shared" si="33"/>
        <v/>
      </c>
      <c r="C271" s="6" t="str">
        <f t="shared" si="34"/>
        <v/>
      </c>
      <c r="D271" s="6" t="str">
        <f>IF($A271&gt;$D$13,"",SUM(C$23:C271))</f>
        <v/>
      </c>
      <c r="E271" s="6" t="str">
        <f t="shared" si="35"/>
        <v/>
      </c>
      <c r="F271" s="6" t="str">
        <f>IF($A271&gt;$D$13,"",SUM(E$23:E271))</f>
        <v/>
      </c>
      <c r="G271" s="6" t="str">
        <f t="shared" si="36"/>
        <v/>
      </c>
      <c r="H271" s="6" t="str">
        <f t="shared" si="37"/>
        <v/>
      </c>
      <c r="I271" s="6"/>
      <c r="J271" s="7">
        <f t="shared" si="38"/>
        <v>2233.4309784628258</v>
      </c>
      <c r="K271" s="7">
        <f t="shared" si="39"/>
        <v>2136.0175132157306</v>
      </c>
      <c r="L271" s="7">
        <f t="shared" si="40"/>
        <v>403625.05843854416</v>
      </c>
      <c r="M271" s="7">
        <f t="shared" si="41"/>
        <v>2233.4309784628258</v>
      </c>
      <c r="N271" s="7">
        <f t="shared" si="42"/>
        <v>2137.9930485298551</v>
      </c>
      <c r="O271" s="7">
        <f t="shared" si="43"/>
        <v>403996.29291107779</v>
      </c>
    </row>
    <row r="272" spans="1:15" x14ac:dyDescent="0.2">
      <c r="A272" s="4">
        <v>250</v>
      </c>
      <c r="B272" s="7" t="str">
        <f t="shared" si="33"/>
        <v/>
      </c>
      <c r="C272" s="6" t="str">
        <f t="shared" si="34"/>
        <v/>
      </c>
      <c r="D272" s="6" t="str">
        <f>IF($A272&gt;$D$13,"",SUM(C$23:C272))</f>
        <v/>
      </c>
      <c r="E272" s="6" t="str">
        <f t="shared" si="35"/>
        <v/>
      </c>
      <c r="F272" s="6" t="str">
        <f>IF($A272&gt;$D$13,"",SUM(E$23:E272))</f>
        <v/>
      </c>
      <c r="G272" s="6" t="str">
        <f t="shared" si="36"/>
        <v/>
      </c>
      <c r="H272" s="6" t="str">
        <f t="shared" si="37"/>
        <v/>
      </c>
      <c r="I272" s="6"/>
      <c r="J272" s="7">
        <f t="shared" si="38"/>
        <v>2233.4309784628258</v>
      </c>
      <c r="K272" s="7">
        <f t="shared" si="39"/>
        <v>2159.3940626462113</v>
      </c>
      <c r="L272" s="7">
        <f t="shared" si="40"/>
        <v>408017.88347965322</v>
      </c>
      <c r="M272" s="7">
        <f t="shared" si="41"/>
        <v>2233.4309784628258</v>
      </c>
      <c r="N272" s="7">
        <f t="shared" si="42"/>
        <v>2161.380167074266</v>
      </c>
      <c r="O272" s="7">
        <f t="shared" si="43"/>
        <v>408391.10405661486</v>
      </c>
    </row>
    <row r="273" spans="1:15" x14ac:dyDescent="0.2">
      <c r="A273" s="4">
        <v>251</v>
      </c>
      <c r="B273" s="7" t="str">
        <f t="shared" si="33"/>
        <v/>
      </c>
      <c r="C273" s="6" t="str">
        <f t="shared" si="34"/>
        <v/>
      </c>
      <c r="D273" s="6" t="str">
        <f>IF($A273&gt;$D$13,"",SUM(C$23:C273))</f>
        <v/>
      </c>
      <c r="E273" s="6" t="str">
        <f t="shared" si="35"/>
        <v/>
      </c>
      <c r="F273" s="6" t="str">
        <f>IF($A273&gt;$D$13,"",SUM(E$23:E273))</f>
        <v/>
      </c>
      <c r="G273" s="6" t="str">
        <f t="shared" si="36"/>
        <v/>
      </c>
      <c r="H273" s="6" t="str">
        <f t="shared" si="37"/>
        <v/>
      </c>
      <c r="I273" s="6"/>
      <c r="J273" s="7">
        <f t="shared" si="38"/>
        <v>2233.4309784628258</v>
      </c>
      <c r="K273" s="7">
        <f t="shared" si="39"/>
        <v>2182.8956766161446</v>
      </c>
      <c r="L273" s="7">
        <f t="shared" si="40"/>
        <v>412434.21013473219</v>
      </c>
      <c r="M273" s="7">
        <f t="shared" si="41"/>
        <v>2233.4309784628258</v>
      </c>
      <c r="N273" s="7">
        <f t="shared" si="42"/>
        <v>2184.8924067028893</v>
      </c>
      <c r="O273" s="7">
        <f t="shared" si="43"/>
        <v>412809.42744178057</v>
      </c>
    </row>
    <row r="274" spans="1:15" x14ac:dyDescent="0.2">
      <c r="A274" s="4">
        <v>252</v>
      </c>
      <c r="B274" s="7" t="str">
        <f t="shared" si="33"/>
        <v/>
      </c>
      <c r="C274" s="6" t="str">
        <f t="shared" si="34"/>
        <v/>
      </c>
      <c r="D274" s="6" t="str">
        <f>IF($A274&gt;$D$13,"",SUM(C$23:C274))</f>
        <v/>
      </c>
      <c r="E274" s="6" t="str">
        <f t="shared" si="35"/>
        <v/>
      </c>
      <c r="F274" s="6" t="str">
        <f>IF($A274&gt;$D$13,"",SUM(E$23:E274))</f>
        <v/>
      </c>
      <c r="G274" s="6" t="str">
        <f t="shared" si="36"/>
        <v/>
      </c>
      <c r="H274" s="6" t="str">
        <f t="shared" si="37"/>
        <v/>
      </c>
      <c r="I274" s="6"/>
      <c r="J274" s="7">
        <f t="shared" si="38"/>
        <v>2233.4309784628258</v>
      </c>
      <c r="K274" s="7">
        <f t="shared" si="39"/>
        <v>2206.5230242208172</v>
      </c>
      <c r="L274" s="7">
        <f t="shared" si="40"/>
        <v>416874.16413741582</v>
      </c>
      <c r="M274" s="7">
        <f t="shared" si="41"/>
        <v>2233.4309784628258</v>
      </c>
      <c r="N274" s="7">
        <f t="shared" si="42"/>
        <v>2208.5304368135257</v>
      </c>
      <c r="O274" s="7">
        <f t="shared" si="43"/>
        <v>417251.38885705691</v>
      </c>
    </row>
    <row r="275" spans="1:15" x14ac:dyDescent="0.2">
      <c r="A275" s="4">
        <v>253</v>
      </c>
      <c r="B275" s="7" t="str">
        <f t="shared" si="33"/>
        <v/>
      </c>
      <c r="C275" s="6" t="str">
        <f t="shared" si="34"/>
        <v/>
      </c>
      <c r="D275" s="6" t="str">
        <f>IF($A275&gt;$D$13,"",SUM(C$23:C275))</f>
        <v/>
      </c>
      <c r="E275" s="6" t="str">
        <f t="shared" si="35"/>
        <v/>
      </c>
      <c r="F275" s="6" t="str">
        <f>IF($A275&gt;$D$13,"",SUM(E$23:E275))</f>
        <v/>
      </c>
      <c r="G275" s="6" t="str">
        <f t="shared" si="36"/>
        <v/>
      </c>
      <c r="H275" s="6" t="str">
        <f t="shared" si="37"/>
        <v/>
      </c>
      <c r="I275" s="6"/>
      <c r="J275" s="7">
        <f t="shared" si="38"/>
        <v>2233.4309784628258</v>
      </c>
      <c r="K275" s="7">
        <f t="shared" si="39"/>
        <v>2230.2767781351745</v>
      </c>
      <c r="L275" s="7">
        <f t="shared" si="40"/>
        <v>421337.87189401384</v>
      </c>
      <c r="M275" s="7">
        <f t="shared" si="41"/>
        <v>2233.4309784628258</v>
      </c>
      <c r="N275" s="7">
        <f t="shared" si="42"/>
        <v>2232.2949303852542</v>
      </c>
      <c r="O275" s="7">
        <f t="shared" si="43"/>
        <v>421717.11476590502</v>
      </c>
    </row>
    <row r="276" spans="1:15" x14ac:dyDescent="0.2">
      <c r="A276" s="4">
        <v>254</v>
      </c>
      <c r="B276" s="7" t="str">
        <f t="shared" si="33"/>
        <v/>
      </c>
      <c r="C276" s="6" t="str">
        <f t="shared" si="34"/>
        <v/>
      </c>
      <c r="D276" s="6" t="str">
        <f>IF($A276&gt;$D$13,"",SUM(C$23:C276))</f>
        <v/>
      </c>
      <c r="E276" s="6" t="str">
        <f t="shared" si="35"/>
        <v/>
      </c>
      <c r="F276" s="6" t="str">
        <f>IF($A276&gt;$D$13,"",SUM(E$23:E276))</f>
        <v/>
      </c>
      <c r="G276" s="6" t="str">
        <f t="shared" si="36"/>
        <v/>
      </c>
      <c r="H276" s="6" t="str">
        <f t="shared" si="37"/>
        <v/>
      </c>
      <c r="I276" s="6"/>
      <c r="J276" s="7">
        <f t="shared" si="38"/>
        <v>2233.4309784628258</v>
      </c>
      <c r="K276" s="7">
        <f t="shared" si="39"/>
        <v>2254.1576146329739</v>
      </c>
      <c r="L276" s="7">
        <f t="shared" si="40"/>
        <v>425825.46048710961</v>
      </c>
      <c r="M276" s="7">
        <f t="shared" si="41"/>
        <v>2233.4309784628258</v>
      </c>
      <c r="N276" s="7">
        <f t="shared" si="42"/>
        <v>2256.1865639975917</v>
      </c>
      <c r="O276" s="7">
        <f t="shared" si="43"/>
        <v>426206.73230836546</v>
      </c>
    </row>
    <row r="277" spans="1:15" x14ac:dyDescent="0.2">
      <c r="A277" s="4">
        <v>255</v>
      </c>
      <c r="B277" s="7" t="str">
        <f t="shared" si="33"/>
        <v/>
      </c>
      <c r="C277" s="6" t="str">
        <f t="shared" si="34"/>
        <v/>
      </c>
      <c r="D277" s="6" t="str">
        <f>IF($A277&gt;$D$13,"",SUM(C$23:C277))</f>
        <v/>
      </c>
      <c r="E277" s="6" t="str">
        <f t="shared" si="35"/>
        <v/>
      </c>
      <c r="F277" s="6" t="str">
        <f>IF($A277&gt;$D$13,"",SUM(E$23:E277))</f>
        <v/>
      </c>
      <c r="G277" s="6" t="str">
        <f t="shared" si="36"/>
        <v/>
      </c>
      <c r="H277" s="6" t="str">
        <f t="shared" si="37"/>
        <v/>
      </c>
      <c r="I277" s="6"/>
      <c r="J277" s="7">
        <f t="shared" si="38"/>
        <v>2233.4309784628258</v>
      </c>
      <c r="K277" s="7">
        <f t="shared" si="39"/>
        <v>2278.1662136060363</v>
      </c>
      <c r="L277" s="7">
        <f t="shared" si="40"/>
        <v>430337.05767917848</v>
      </c>
      <c r="M277" s="7">
        <f t="shared" si="41"/>
        <v>2233.4309784628258</v>
      </c>
      <c r="N277" s="7">
        <f t="shared" si="42"/>
        <v>2280.206017849755</v>
      </c>
      <c r="O277" s="7">
        <f t="shared" si="43"/>
        <v>430720.36930467805</v>
      </c>
    </row>
    <row r="278" spans="1:15" x14ac:dyDescent="0.2">
      <c r="A278" s="4">
        <v>256</v>
      </c>
      <c r="B278" s="7" t="str">
        <f t="shared" si="33"/>
        <v/>
      </c>
      <c r="C278" s="6" t="str">
        <f t="shared" si="34"/>
        <v/>
      </c>
      <c r="D278" s="6" t="str">
        <f>IF($A278&gt;$D$13,"",SUM(C$23:C278))</f>
        <v/>
      </c>
      <c r="E278" s="6" t="str">
        <f t="shared" si="35"/>
        <v/>
      </c>
      <c r="F278" s="6" t="str">
        <f>IF($A278&gt;$D$13,"",SUM(E$23:E278))</f>
        <v/>
      </c>
      <c r="G278" s="6" t="str">
        <f t="shared" si="36"/>
        <v/>
      </c>
      <c r="H278" s="6" t="str">
        <f t="shared" si="37"/>
        <v/>
      </c>
      <c r="I278" s="6"/>
      <c r="J278" s="7">
        <f t="shared" si="38"/>
        <v>2233.4309784628258</v>
      </c>
      <c r="K278" s="7">
        <f t="shared" si="39"/>
        <v>2302.3032585836049</v>
      </c>
      <c r="L278" s="7">
        <f t="shared" si="40"/>
        <v>434872.79191622493</v>
      </c>
      <c r="M278" s="7">
        <f t="shared" si="41"/>
        <v>2233.4309784628258</v>
      </c>
      <c r="N278" s="7">
        <f t="shared" si="42"/>
        <v>2304.3539757800277</v>
      </c>
      <c r="O278" s="7">
        <f t="shared" si="43"/>
        <v>435258.15425892093</v>
      </c>
    </row>
    <row r="279" spans="1:15" x14ac:dyDescent="0.2">
      <c r="A279" s="4">
        <v>257</v>
      </c>
      <c r="B279" s="7" t="str">
        <f t="shared" ref="B279:B342" si="44">IF(A279&lt;$D$13,$D$12,IF(A279&gt;$D$13,"",(1+$D$6/12)*G278))</f>
        <v/>
      </c>
      <c r="C279" s="6" t="str">
        <f t="shared" ref="C279:C342" si="45">IF(A279&gt;$D$13,"",$D$6/12*G278)</f>
        <v/>
      </c>
      <c r="D279" s="6" t="str">
        <f>IF($A279&gt;$D$13,"",SUM(C$23:C279))</f>
        <v/>
      </c>
      <c r="E279" s="6" t="str">
        <f t="shared" ref="E279:E342" si="46">IF($A279&gt;$D$13,"",B279-C279)</f>
        <v/>
      </c>
      <c r="F279" s="6" t="str">
        <f>IF($A279&gt;$D$13,"",SUM(E$23:E279))</f>
        <v/>
      </c>
      <c r="G279" s="6" t="str">
        <f t="shared" ref="G279:G342" si="47">IF(A279&gt;$D$13,"",G278-E279)</f>
        <v/>
      </c>
      <c r="H279" s="6" t="str">
        <f t="shared" ref="H279:H342" si="48">IF(A279&gt;12*$D$7,"",-IPMT($D$6/12,A279,$D$7*12,$D$5)-IF(A279&gt;$D$13,0,C279))</f>
        <v/>
      </c>
      <c r="I279" s="6"/>
      <c r="J279" s="7">
        <f t="shared" ref="J279:J342" si="49">IF(A279&gt;$D$7*12,$D$12,$D$8)</f>
        <v>2233.4309784628258</v>
      </c>
      <c r="K279" s="7">
        <f t="shared" ref="K279:K342" si="50">$L$6/12*L278</f>
        <v>2326.5694367518031</v>
      </c>
      <c r="L279" s="7">
        <f t="shared" ref="L279:L342" si="51">K279+J279+L278</f>
        <v>439432.79233143956</v>
      </c>
      <c r="M279" s="7">
        <f t="shared" ref="M279:M342" si="52">IF(A279&lt;=$D$13,0,$D$12)</f>
        <v>2233.4309784628258</v>
      </c>
      <c r="N279" s="7">
        <f t="shared" ref="N279:N342" si="53">$L$6/12*O278</f>
        <v>2328.631125285227</v>
      </c>
      <c r="O279" s="7">
        <f t="shared" ref="O279:O342" si="54">N279+M279+O278</f>
        <v>439820.21636266896</v>
      </c>
    </row>
    <row r="280" spans="1:15" x14ac:dyDescent="0.2">
      <c r="A280" s="4">
        <v>258</v>
      </c>
      <c r="B280" s="7" t="str">
        <f t="shared" si="44"/>
        <v/>
      </c>
      <c r="C280" s="6" t="str">
        <f t="shared" si="45"/>
        <v/>
      </c>
      <c r="D280" s="6" t="str">
        <f>IF($A280&gt;$D$13,"",SUM(C$23:C280))</f>
        <v/>
      </c>
      <c r="E280" s="6" t="str">
        <f t="shared" si="46"/>
        <v/>
      </c>
      <c r="F280" s="6" t="str">
        <f>IF($A280&gt;$D$13,"",SUM(E$23:E280))</f>
        <v/>
      </c>
      <c r="G280" s="6" t="str">
        <f t="shared" si="47"/>
        <v/>
      </c>
      <c r="H280" s="6" t="str">
        <f t="shared" si="48"/>
        <v/>
      </c>
      <c r="I280" s="6"/>
      <c r="J280" s="7">
        <f t="shared" si="49"/>
        <v>2233.4309784628258</v>
      </c>
      <c r="K280" s="7">
        <f t="shared" si="50"/>
        <v>2350.9654389732013</v>
      </c>
      <c r="L280" s="7">
        <f t="shared" si="51"/>
        <v>444017.18874887557</v>
      </c>
      <c r="M280" s="7">
        <f t="shared" si="52"/>
        <v>2233.4309784628258</v>
      </c>
      <c r="N280" s="7">
        <f t="shared" si="53"/>
        <v>2353.0381575402789</v>
      </c>
      <c r="O280" s="7">
        <f t="shared" si="54"/>
        <v>444406.68549867207</v>
      </c>
    </row>
    <row r="281" spans="1:15" x14ac:dyDescent="0.2">
      <c r="A281" s="4">
        <v>259</v>
      </c>
      <c r="B281" s="7" t="str">
        <f t="shared" si="44"/>
        <v/>
      </c>
      <c r="C281" s="6" t="str">
        <f t="shared" si="45"/>
        <v/>
      </c>
      <c r="D281" s="6" t="str">
        <f>IF($A281&gt;$D$13,"",SUM(C$23:C281))</f>
        <v/>
      </c>
      <c r="E281" s="6" t="str">
        <f t="shared" si="46"/>
        <v/>
      </c>
      <c r="F281" s="6" t="str">
        <f>IF($A281&gt;$D$13,"",SUM(E$23:E281))</f>
        <v/>
      </c>
      <c r="G281" s="6" t="str">
        <f t="shared" si="47"/>
        <v/>
      </c>
      <c r="H281" s="6" t="str">
        <f t="shared" si="48"/>
        <v/>
      </c>
      <c r="I281" s="6"/>
      <c r="J281" s="7">
        <f t="shared" si="49"/>
        <v>2233.4309784628258</v>
      </c>
      <c r="K281" s="7">
        <f t="shared" si="50"/>
        <v>2375.4919598064844</v>
      </c>
      <c r="L281" s="7">
        <f t="shared" si="51"/>
        <v>448626.1116871449</v>
      </c>
      <c r="M281" s="7">
        <f t="shared" si="52"/>
        <v>2233.4309784628258</v>
      </c>
      <c r="N281" s="7">
        <f t="shared" si="53"/>
        <v>2377.5757674178953</v>
      </c>
      <c r="O281" s="7">
        <f t="shared" si="54"/>
        <v>449017.69224455277</v>
      </c>
    </row>
    <row r="282" spans="1:15" x14ac:dyDescent="0.2">
      <c r="A282" s="4">
        <v>260</v>
      </c>
      <c r="B282" s="7" t="str">
        <f t="shared" si="44"/>
        <v/>
      </c>
      <c r="C282" s="6" t="str">
        <f t="shared" si="45"/>
        <v/>
      </c>
      <c r="D282" s="6" t="str">
        <f>IF($A282&gt;$D$13,"",SUM(C$23:C282))</f>
        <v/>
      </c>
      <c r="E282" s="6" t="str">
        <f t="shared" si="46"/>
        <v/>
      </c>
      <c r="F282" s="6" t="str">
        <f>IF($A282&gt;$D$13,"",SUM(E$23:E282))</f>
        <v/>
      </c>
      <c r="G282" s="6" t="str">
        <f t="shared" si="47"/>
        <v/>
      </c>
      <c r="H282" s="6" t="str">
        <f t="shared" si="48"/>
        <v/>
      </c>
      <c r="I282" s="6"/>
      <c r="J282" s="7">
        <f t="shared" si="49"/>
        <v>2233.4309784628258</v>
      </c>
      <c r="K282" s="7">
        <f t="shared" si="50"/>
        <v>2400.1496975262253</v>
      </c>
      <c r="L282" s="7">
        <f t="shared" si="51"/>
        <v>453259.69236313395</v>
      </c>
      <c r="M282" s="7">
        <f t="shared" si="52"/>
        <v>2233.4309784628258</v>
      </c>
      <c r="N282" s="7">
        <f t="shared" si="53"/>
        <v>2402.2446535083573</v>
      </c>
      <c r="O282" s="7">
        <f t="shared" si="54"/>
        <v>453653.36787652393</v>
      </c>
    </row>
    <row r="283" spans="1:15" x14ac:dyDescent="0.2">
      <c r="A283" s="4">
        <v>261</v>
      </c>
      <c r="B283" s="7" t="str">
        <f t="shared" si="44"/>
        <v/>
      </c>
      <c r="C283" s="6" t="str">
        <f t="shared" si="45"/>
        <v/>
      </c>
      <c r="D283" s="6" t="str">
        <f>IF($A283&gt;$D$13,"",SUM(C$23:C283))</f>
        <v/>
      </c>
      <c r="E283" s="6" t="str">
        <f t="shared" si="46"/>
        <v/>
      </c>
      <c r="F283" s="6" t="str">
        <f>IF($A283&gt;$D$13,"",SUM(E$23:E283))</f>
        <v/>
      </c>
      <c r="G283" s="6" t="str">
        <f t="shared" si="47"/>
        <v/>
      </c>
      <c r="H283" s="6" t="str">
        <f t="shared" si="48"/>
        <v/>
      </c>
      <c r="I283" s="6"/>
      <c r="J283" s="7">
        <f t="shared" si="49"/>
        <v>2233.4309784628258</v>
      </c>
      <c r="K283" s="7">
        <f t="shared" si="50"/>
        <v>2424.9393541427667</v>
      </c>
      <c r="L283" s="7">
        <f t="shared" si="51"/>
        <v>457918.06269573956</v>
      </c>
      <c r="M283" s="7">
        <f t="shared" si="52"/>
        <v>2233.4309784628258</v>
      </c>
      <c r="N283" s="7">
        <f t="shared" si="53"/>
        <v>2427.0455181394027</v>
      </c>
      <c r="O283" s="7">
        <f t="shared" si="54"/>
        <v>458313.84437312617</v>
      </c>
    </row>
    <row r="284" spans="1:15" x14ac:dyDescent="0.2">
      <c r="A284" s="4">
        <v>262</v>
      </c>
      <c r="B284" s="7" t="str">
        <f t="shared" si="44"/>
        <v/>
      </c>
      <c r="C284" s="6" t="str">
        <f t="shared" si="45"/>
        <v/>
      </c>
      <c r="D284" s="6" t="str">
        <f>IF($A284&gt;$D$13,"",SUM(C$23:C284))</f>
        <v/>
      </c>
      <c r="E284" s="6" t="str">
        <f t="shared" si="46"/>
        <v/>
      </c>
      <c r="F284" s="6" t="str">
        <f>IF($A284&gt;$D$13,"",SUM(E$23:E284))</f>
        <v/>
      </c>
      <c r="G284" s="6" t="str">
        <f t="shared" si="47"/>
        <v/>
      </c>
      <c r="H284" s="6" t="str">
        <f t="shared" si="48"/>
        <v/>
      </c>
      <c r="I284" s="6"/>
      <c r="J284" s="7">
        <f t="shared" si="49"/>
        <v>2233.4309784628258</v>
      </c>
      <c r="K284" s="7">
        <f t="shared" si="50"/>
        <v>2449.8616354222063</v>
      </c>
      <c r="L284" s="7">
        <f t="shared" si="51"/>
        <v>462601.35530962457</v>
      </c>
      <c r="M284" s="7">
        <f t="shared" si="52"/>
        <v>2233.4309784628258</v>
      </c>
      <c r="N284" s="7">
        <f t="shared" si="53"/>
        <v>2451.9790673962248</v>
      </c>
      <c r="O284" s="7">
        <f t="shared" si="54"/>
        <v>462999.25441898522</v>
      </c>
    </row>
    <row r="285" spans="1:15" x14ac:dyDescent="0.2">
      <c r="A285" s="4">
        <v>263</v>
      </c>
      <c r="B285" s="7" t="str">
        <f t="shared" si="44"/>
        <v/>
      </c>
      <c r="C285" s="6" t="str">
        <f t="shared" si="45"/>
        <v/>
      </c>
      <c r="D285" s="6" t="str">
        <f>IF($A285&gt;$D$13,"",SUM(C$23:C285))</f>
        <v/>
      </c>
      <c r="E285" s="6" t="str">
        <f t="shared" si="46"/>
        <v/>
      </c>
      <c r="F285" s="6" t="str">
        <f>IF($A285&gt;$D$13,"",SUM(E$23:E285))</f>
        <v/>
      </c>
      <c r="G285" s="6" t="str">
        <f t="shared" si="47"/>
        <v/>
      </c>
      <c r="H285" s="6" t="str">
        <f t="shared" si="48"/>
        <v/>
      </c>
      <c r="I285" s="6"/>
      <c r="J285" s="7">
        <f t="shared" si="49"/>
        <v>2233.4309784628258</v>
      </c>
      <c r="K285" s="7">
        <f t="shared" si="50"/>
        <v>2474.9172509064915</v>
      </c>
      <c r="L285" s="7">
        <f t="shared" si="51"/>
        <v>467309.7035389939</v>
      </c>
      <c r="M285" s="7">
        <f t="shared" si="52"/>
        <v>2233.4309784628258</v>
      </c>
      <c r="N285" s="7">
        <f t="shared" si="53"/>
        <v>2477.0460111415709</v>
      </c>
      <c r="O285" s="7">
        <f t="shared" si="54"/>
        <v>467709.73140858964</v>
      </c>
    </row>
    <row r="286" spans="1:15" x14ac:dyDescent="0.2">
      <c r="A286" s="4">
        <v>264</v>
      </c>
      <c r="B286" s="7" t="str">
        <f t="shared" si="44"/>
        <v/>
      </c>
      <c r="C286" s="6" t="str">
        <f t="shared" si="45"/>
        <v/>
      </c>
      <c r="D286" s="6" t="str">
        <f>IF($A286&gt;$D$13,"",SUM(C$23:C286))</f>
        <v/>
      </c>
      <c r="E286" s="6" t="str">
        <f t="shared" si="46"/>
        <v/>
      </c>
      <c r="F286" s="6" t="str">
        <f>IF($A286&gt;$D$13,"",SUM(E$23:E286))</f>
        <v/>
      </c>
      <c r="G286" s="6" t="str">
        <f t="shared" si="47"/>
        <v/>
      </c>
      <c r="H286" s="6" t="str">
        <f t="shared" si="48"/>
        <v/>
      </c>
      <c r="I286" s="6"/>
      <c r="J286" s="7">
        <f t="shared" si="49"/>
        <v>2233.4309784628258</v>
      </c>
      <c r="K286" s="7">
        <f t="shared" si="50"/>
        <v>2500.1069139336173</v>
      </c>
      <c r="L286" s="7">
        <f t="shared" si="51"/>
        <v>472043.24143139034</v>
      </c>
      <c r="M286" s="7">
        <f t="shared" si="52"/>
        <v>2233.4309784628258</v>
      </c>
      <c r="N286" s="7">
        <f t="shared" si="53"/>
        <v>2502.2470630359544</v>
      </c>
      <c r="O286" s="7">
        <f t="shared" si="54"/>
        <v>472445.40945008839</v>
      </c>
    </row>
    <row r="287" spans="1:15" x14ac:dyDescent="0.2">
      <c r="A287" s="4">
        <v>265</v>
      </c>
      <c r="B287" s="7" t="str">
        <f t="shared" si="44"/>
        <v/>
      </c>
      <c r="C287" s="6" t="str">
        <f t="shared" si="45"/>
        <v/>
      </c>
      <c r="D287" s="6" t="str">
        <f>IF($A287&gt;$D$13,"",SUM(C$23:C287))</f>
        <v/>
      </c>
      <c r="E287" s="6" t="str">
        <f t="shared" si="46"/>
        <v/>
      </c>
      <c r="F287" s="6" t="str">
        <f>IF($A287&gt;$D$13,"",SUM(E$23:E287))</f>
        <v/>
      </c>
      <c r="G287" s="6" t="str">
        <f t="shared" si="47"/>
        <v/>
      </c>
      <c r="H287" s="6" t="str">
        <f t="shared" si="48"/>
        <v/>
      </c>
      <c r="I287" s="6"/>
      <c r="J287" s="7">
        <f t="shared" si="49"/>
        <v>2233.4309784628258</v>
      </c>
      <c r="K287" s="7">
        <f t="shared" si="50"/>
        <v>2525.431341657938</v>
      </c>
      <c r="L287" s="7">
        <f t="shared" si="51"/>
        <v>476802.10375151108</v>
      </c>
      <c r="M287" s="7">
        <f t="shared" si="52"/>
        <v>2233.4309784628258</v>
      </c>
      <c r="N287" s="7">
        <f t="shared" si="53"/>
        <v>2527.582940557973</v>
      </c>
      <c r="O287" s="7">
        <f t="shared" si="54"/>
        <v>477206.42336910916</v>
      </c>
    </row>
    <row r="288" spans="1:15" x14ac:dyDescent="0.2">
      <c r="A288" s="4">
        <v>266</v>
      </c>
      <c r="B288" s="7" t="str">
        <f t="shared" si="44"/>
        <v/>
      </c>
      <c r="C288" s="6" t="str">
        <f t="shared" si="45"/>
        <v/>
      </c>
      <c r="D288" s="6" t="str">
        <f>IF($A288&gt;$D$13,"",SUM(C$23:C288))</f>
        <v/>
      </c>
      <c r="E288" s="6" t="str">
        <f t="shared" si="46"/>
        <v/>
      </c>
      <c r="F288" s="6" t="str">
        <f>IF($A288&gt;$D$13,"",SUM(E$23:E288))</f>
        <v/>
      </c>
      <c r="G288" s="6" t="str">
        <f t="shared" si="47"/>
        <v/>
      </c>
      <c r="H288" s="6" t="str">
        <f t="shared" si="48"/>
        <v/>
      </c>
      <c r="I288" s="6"/>
      <c r="J288" s="7">
        <f t="shared" si="49"/>
        <v>2233.4309784628258</v>
      </c>
      <c r="K288" s="7">
        <f t="shared" si="50"/>
        <v>2550.8912550705841</v>
      </c>
      <c r="L288" s="7">
        <f t="shared" si="51"/>
        <v>481586.42598504451</v>
      </c>
      <c r="M288" s="7">
        <f t="shared" si="52"/>
        <v>2233.4309784628258</v>
      </c>
      <c r="N288" s="7">
        <f t="shared" si="53"/>
        <v>2553.0543650247341</v>
      </c>
      <c r="O288" s="7">
        <f t="shared" si="54"/>
        <v>481992.90871259675</v>
      </c>
    </row>
    <row r="289" spans="1:15" x14ac:dyDescent="0.2">
      <c r="A289" s="4">
        <v>267</v>
      </c>
      <c r="B289" s="7" t="str">
        <f t="shared" si="44"/>
        <v/>
      </c>
      <c r="C289" s="6" t="str">
        <f t="shared" si="45"/>
        <v/>
      </c>
      <c r="D289" s="6" t="str">
        <f>IF($A289&gt;$D$13,"",SUM(C$23:C289))</f>
        <v/>
      </c>
      <c r="E289" s="6" t="str">
        <f t="shared" si="46"/>
        <v/>
      </c>
      <c r="F289" s="6" t="str">
        <f>IF($A289&gt;$D$13,"",SUM(E$23:E289))</f>
        <v/>
      </c>
      <c r="G289" s="6" t="str">
        <f t="shared" si="47"/>
        <v/>
      </c>
      <c r="H289" s="6" t="str">
        <f t="shared" si="48"/>
        <v/>
      </c>
      <c r="I289" s="6"/>
      <c r="J289" s="7">
        <f t="shared" si="49"/>
        <v>2233.4309784628258</v>
      </c>
      <c r="K289" s="7">
        <f t="shared" si="50"/>
        <v>2576.4873790199881</v>
      </c>
      <c r="L289" s="7">
        <f t="shared" si="51"/>
        <v>486396.34434252733</v>
      </c>
      <c r="M289" s="7">
        <f t="shared" si="52"/>
        <v>2233.4309784628258</v>
      </c>
      <c r="N289" s="7">
        <f t="shared" si="53"/>
        <v>2578.6620616123923</v>
      </c>
      <c r="O289" s="7">
        <f t="shared" si="54"/>
        <v>486805.00175267196</v>
      </c>
    </row>
    <row r="290" spans="1:15" x14ac:dyDescent="0.2">
      <c r="A290" s="4">
        <v>268</v>
      </c>
      <c r="B290" s="7" t="str">
        <f t="shared" si="44"/>
        <v/>
      </c>
      <c r="C290" s="6" t="str">
        <f t="shared" si="45"/>
        <v/>
      </c>
      <c r="D290" s="6" t="str">
        <f>IF($A290&gt;$D$13,"",SUM(C$23:C290))</f>
        <v/>
      </c>
      <c r="E290" s="6" t="str">
        <f t="shared" si="46"/>
        <v/>
      </c>
      <c r="F290" s="6" t="str">
        <f>IF($A290&gt;$D$13,"",SUM(E$23:E290))</f>
        <v/>
      </c>
      <c r="G290" s="6" t="str">
        <f t="shared" si="47"/>
        <v/>
      </c>
      <c r="H290" s="6" t="str">
        <f t="shared" si="48"/>
        <v/>
      </c>
      <c r="I290" s="6"/>
      <c r="J290" s="7">
        <f t="shared" si="49"/>
        <v>2233.4309784628258</v>
      </c>
      <c r="K290" s="7">
        <f t="shared" si="50"/>
        <v>2602.2204422325212</v>
      </c>
      <c r="L290" s="7">
        <f t="shared" si="51"/>
        <v>491231.99576322269</v>
      </c>
      <c r="M290" s="7">
        <f t="shared" si="52"/>
        <v>2233.4309784628258</v>
      </c>
      <c r="N290" s="7">
        <f t="shared" si="53"/>
        <v>2604.406759376795</v>
      </c>
      <c r="O290" s="7">
        <f t="shared" si="54"/>
        <v>491642.83949051157</v>
      </c>
    </row>
    <row r="291" spans="1:15" x14ac:dyDescent="0.2">
      <c r="A291" s="4">
        <v>269</v>
      </c>
      <c r="B291" s="7" t="str">
        <f t="shared" si="44"/>
        <v/>
      </c>
      <c r="C291" s="6" t="str">
        <f t="shared" si="45"/>
        <v/>
      </c>
      <c r="D291" s="6" t="str">
        <f>IF($A291&gt;$D$13,"",SUM(C$23:C291))</f>
        <v/>
      </c>
      <c r="E291" s="6" t="str">
        <f t="shared" si="46"/>
        <v/>
      </c>
      <c r="F291" s="6" t="str">
        <f>IF($A291&gt;$D$13,"",SUM(E$23:E291))</f>
        <v/>
      </c>
      <c r="G291" s="6" t="str">
        <f t="shared" si="47"/>
        <v/>
      </c>
      <c r="H291" s="6" t="str">
        <f t="shared" si="48"/>
        <v/>
      </c>
      <c r="I291" s="6"/>
      <c r="J291" s="7">
        <f t="shared" si="49"/>
        <v>2233.4309784628258</v>
      </c>
      <c r="K291" s="7">
        <f t="shared" si="50"/>
        <v>2628.0911773332414</v>
      </c>
      <c r="L291" s="7">
        <f t="shared" si="51"/>
        <v>496093.51791901875</v>
      </c>
      <c r="M291" s="7">
        <f t="shared" si="52"/>
        <v>2233.4309784628258</v>
      </c>
      <c r="N291" s="7">
        <f t="shared" si="53"/>
        <v>2630.2891912742366</v>
      </c>
      <c r="O291" s="7">
        <f t="shared" si="54"/>
        <v>496506.55966024863</v>
      </c>
    </row>
    <row r="292" spans="1:15" x14ac:dyDescent="0.2">
      <c r="A292" s="4">
        <v>270</v>
      </c>
      <c r="B292" s="7" t="str">
        <f t="shared" si="44"/>
        <v/>
      </c>
      <c r="C292" s="6" t="str">
        <f t="shared" si="45"/>
        <v/>
      </c>
      <c r="D292" s="6" t="str">
        <f>IF($A292&gt;$D$13,"",SUM(C$23:C292))</f>
        <v/>
      </c>
      <c r="E292" s="6" t="str">
        <f t="shared" si="46"/>
        <v/>
      </c>
      <c r="F292" s="6" t="str">
        <f>IF($A292&gt;$D$13,"",SUM(E$23:E292))</f>
        <v/>
      </c>
      <c r="G292" s="6" t="str">
        <f t="shared" si="47"/>
        <v/>
      </c>
      <c r="H292" s="6" t="str">
        <f t="shared" si="48"/>
        <v/>
      </c>
      <c r="I292" s="6"/>
      <c r="J292" s="7">
        <f t="shared" si="49"/>
        <v>2233.4309784628258</v>
      </c>
      <c r="K292" s="7">
        <f t="shared" si="50"/>
        <v>2654.1003208667503</v>
      </c>
      <c r="L292" s="7">
        <f t="shared" si="51"/>
        <v>500981.04921834834</v>
      </c>
      <c r="M292" s="7">
        <f t="shared" si="52"/>
        <v>2233.4309784628258</v>
      </c>
      <c r="N292" s="7">
        <f t="shared" si="53"/>
        <v>2656.31009418233</v>
      </c>
      <c r="O292" s="7">
        <f t="shared" si="54"/>
        <v>501396.30073289381</v>
      </c>
    </row>
    <row r="293" spans="1:15" x14ac:dyDescent="0.2">
      <c r="A293" s="4">
        <v>271</v>
      </c>
      <c r="B293" s="7" t="str">
        <f t="shared" si="44"/>
        <v/>
      </c>
      <c r="C293" s="6" t="str">
        <f t="shared" si="45"/>
        <v/>
      </c>
      <c r="D293" s="6" t="str">
        <f>IF($A293&gt;$D$13,"",SUM(C$23:C293))</f>
        <v/>
      </c>
      <c r="E293" s="6" t="str">
        <f t="shared" si="46"/>
        <v/>
      </c>
      <c r="F293" s="6" t="str">
        <f>IF($A293&gt;$D$13,"",SUM(E$23:E293))</f>
        <v/>
      </c>
      <c r="G293" s="6" t="str">
        <f t="shared" si="47"/>
        <v/>
      </c>
      <c r="H293" s="6" t="str">
        <f t="shared" si="48"/>
        <v/>
      </c>
      <c r="I293" s="6"/>
      <c r="J293" s="7">
        <f t="shared" si="49"/>
        <v>2233.4309784628258</v>
      </c>
      <c r="K293" s="7">
        <f t="shared" si="50"/>
        <v>2680.2486133181633</v>
      </c>
      <c r="L293" s="7">
        <f t="shared" si="51"/>
        <v>505894.72881012934</v>
      </c>
      <c r="M293" s="7">
        <f t="shared" si="52"/>
        <v>2233.4309784628258</v>
      </c>
      <c r="N293" s="7">
        <f t="shared" si="53"/>
        <v>2682.4702089209818</v>
      </c>
      <c r="O293" s="7">
        <f t="shared" si="54"/>
        <v>506312.20192027761</v>
      </c>
    </row>
    <row r="294" spans="1:15" x14ac:dyDescent="0.2">
      <c r="A294" s="4">
        <v>272</v>
      </c>
      <c r="B294" s="7" t="str">
        <f t="shared" si="44"/>
        <v/>
      </c>
      <c r="C294" s="6" t="str">
        <f t="shared" si="45"/>
        <v/>
      </c>
      <c r="D294" s="6" t="str">
        <f>IF($A294&gt;$D$13,"",SUM(C$23:C294))</f>
        <v/>
      </c>
      <c r="E294" s="6" t="str">
        <f t="shared" si="46"/>
        <v/>
      </c>
      <c r="F294" s="6" t="str">
        <f>IF($A294&gt;$D$13,"",SUM(E$23:E294))</f>
        <v/>
      </c>
      <c r="G294" s="6" t="str">
        <f t="shared" si="47"/>
        <v/>
      </c>
      <c r="H294" s="6" t="str">
        <f t="shared" si="48"/>
        <v/>
      </c>
      <c r="I294" s="6"/>
      <c r="J294" s="7">
        <f t="shared" si="49"/>
        <v>2233.4309784628258</v>
      </c>
      <c r="K294" s="7">
        <f t="shared" si="50"/>
        <v>2706.5367991341918</v>
      </c>
      <c r="L294" s="7">
        <f t="shared" si="51"/>
        <v>510834.69658772636</v>
      </c>
      <c r="M294" s="7">
        <f t="shared" si="52"/>
        <v>2233.4309784628258</v>
      </c>
      <c r="N294" s="7">
        <f t="shared" si="53"/>
        <v>2708.7702802734852</v>
      </c>
      <c r="O294" s="7">
        <f t="shared" si="54"/>
        <v>511254.40317901393</v>
      </c>
    </row>
    <row r="295" spans="1:15" x14ac:dyDescent="0.2">
      <c r="A295" s="4">
        <v>273</v>
      </c>
      <c r="B295" s="7" t="str">
        <f t="shared" si="44"/>
        <v/>
      </c>
      <c r="C295" s="6" t="str">
        <f t="shared" si="45"/>
        <v/>
      </c>
      <c r="D295" s="6" t="str">
        <f>IF($A295&gt;$D$13,"",SUM(C$23:C295))</f>
        <v/>
      </c>
      <c r="E295" s="6" t="str">
        <f t="shared" si="46"/>
        <v/>
      </c>
      <c r="F295" s="6" t="str">
        <f>IF($A295&gt;$D$13,"",SUM(E$23:E295))</f>
        <v/>
      </c>
      <c r="G295" s="6" t="str">
        <f t="shared" si="47"/>
        <v/>
      </c>
      <c r="H295" s="6" t="str">
        <f t="shared" si="48"/>
        <v/>
      </c>
      <c r="I295" s="6"/>
      <c r="J295" s="7">
        <f t="shared" si="49"/>
        <v>2233.4309784628258</v>
      </c>
      <c r="K295" s="7">
        <f t="shared" si="50"/>
        <v>2732.9656267443361</v>
      </c>
      <c r="L295" s="7">
        <f t="shared" si="51"/>
        <v>515801.09319293353</v>
      </c>
      <c r="M295" s="7">
        <f t="shared" si="52"/>
        <v>2233.4309784628258</v>
      </c>
      <c r="N295" s="7">
        <f t="shared" si="53"/>
        <v>2735.2110570077243</v>
      </c>
      <c r="O295" s="7">
        <f t="shared" si="54"/>
        <v>516223.0452144845</v>
      </c>
    </row>
    <row r="296" spans="1:15" x14ac:dyDescent="0.2">
      <c r="A296" s="4">
        <v>274</v>
      </c>
      <c r="B296" s="7" t="str">
        <f t="shared" si="44"/>
        <v/>
      </c>
      <c r="C296" s="6" t="str">
        <f t="shared" si="45"/>
        <v/>
      </c>
      <c r="D296" s="6" t="str">
        <f>IF($A296&gt;$D$13,"",SUM(C$23:C296))</f>
        <v/>
      </c>
      <c r="E296" s="6" t="str">
        <f t="shared" si="46"/>
        <v/>
      </c>
      <c r="F296" s="6" t="str">
        <f>IF($A296&gt;$D$13,"",SUM(E$23:E296))</f>
        <v/>
      </c>
      <c r="G296" s="6" t="str">
        <f t="shared" si="47"/>
        <v/>
      </c>
      <c r="H296" s="6" t="str">
        <f t="shared" si="48"/>
        <v/>
      </c>
      <c r="I296" s="6"/>
      <c r="J296" s="7">
        <f t="shared" si="49"/>
        <v>2233.4309784628258</v>
      </c>
      <c r="K296" s="7">
        <f t="shared" si="50"/>
        <v>2759.5358485821944</v>
      </c>
      <c r="L296" s="7">
        <f t="shared" si="51"/>
        <v>520794.06001997855</v>
      </c>
      <c r="M296" s="7">
        <f t="shared" si="52"/>
        <v>2233.4309784628258</v>
      </c>
      <c r="N296" s="7">
        <f t="shared" si="53"/>
        <v>2761.7932918974921</v>
      </c>
      <c r="O296" s="7">
        <f t="shared" si="54"/>
        <v>521218.26948484482</v>
      </c>
    </row>
    <row r="297" spans="1:15" x14ac:dyDescent="0.2">
      <c r="A297" s="4">
        <v>275</v>
      </c>
      <c r="B297" s="7" t="str">
        <f t="shared" si="44"/>
        <v/>
      </c>
      <c r="C297" s="6" t="str">
        <f t="shared" si="45"/>
        <v/>
      </c>
      <c r="D297" s="6" t="str">
        <f>IF($A297&gt;$D$13,"",SUM(C$23:C297))</f>
        <v/>
      </c>
      <c r="E297" s="6" t="str">
        <f t="shared" si="46"/>
        <v/>
      </c>
      <c r="F297" s="6" t="str">
        <f>IF($A297&gt;$D$13,"",SUM(E$23:E297))</f>
        <v/>
      </c>
      <c r="G297" s="6" t="str">
        <f t="shared" si="47"/>
        <v/>
      </c>
      <c r="H297" s="6" t="str">
        <f t="shared" si="48"/>
        <v/>
      </c>
      <c r="I297" s="6"/>
      <c r="J297" s="7">
        <f t="shared" si="49"/>
        <v>2233.4309784628258</v>
      </c>
      <c r="K297" s="7">
        <f t="shared" si="50"/>
        <v>2786.248221106885</v>
      </c>
      <c r="L297" s="7">
        <f t="shared" si="51"/>
        <v>525813.7392195483</v>
      </c>
      <c r="M297" s="7">
        <f t="shared" si="52"/>
        <v>2233.4309784628258</v>
      </c>
      <c r="N297" s="7">
        <f t="shared" si="53"/>
        <v>2788.5177417439195</v>
      </c>
      <c r="O297" s="7">
        <f t="shared" si="54"/>
        <v>526240.21820505161</v>
      </c>
    </row>
    <row r="298" spans="1:15" x14ac:dyDescent="0.2">
      <c r="A298" s="4">
        <v>276</v>
      </c>
      <c r="B298" s="7" t="str">
        <f t="shared" si="44"/>
        <v/>
      </c>
      <c r="C298" s="6" t="str">
        <f t="shared" si="45"/>
        <v/>
      </c>
      <c r="D298" s="6" t="str">
        <f>IF($A298&gt;$D$13,"",SUM(C$23:C298))</f>
        <v/>
      </c>
      <c r="E298" s="6" t="str">
        <f t="shared" si="46"/>
        <v/>
      </c>
      <c r="F298" s="6" t="str">
        <f>IF($A298&gt;$D$13,"",SUM(E$23:E298))</f>
        <v/>
      </c>
      <c r="G298" s="6" t="str">
        <f t="shared" si="47"/>
        <v/>
      </c>
      <c r="H298" s="6" t="str">
        <f t="shared" si="48"/>
        <v/>
      </c>
      <c r="I298" s="6"/>
      <c r="J298" s="7">
        <f t="shared" si="49"/>
        <v>2233.4309784628258</v>
      </c>
      <c r="K298" s="7">
        <f t="shared" si="50"/>
        <v>2813.1035048245831</v>
      </c>
      <c r="L298" s="7">
        <f t="shared" si="51"/>
        <v>530860.27370283566</v>
      </c>
      <c r="M298" s="7">
        <f t="shared" si="52"/>
        <v>2233.4309784628258</v>
      </c>
      <c r="N298" s="7">
        <f t="shared" si="53"/>
        <v>2815.3851673970262</v>
      </c>
      <c r="O298" s="7">
        <f t="shared" si="54"/>
        <v>531289.0343509115</v>
      </c>
    </row>
    <row r="299" spans="1:15" x14ac:dyDescent="0.2">
      <c r="A299" s="4">
        <v>277</v>
      </c>
      <c r="B299" s="7" t="str">
        <f t="shared" si="44"/>
        <v/>
      </c>
      <c r="C299" s="6" t="str">
        <f t="shared" si="45"/>
        <v/>
      </c>
      <c r="D299" s="6" t="str">
        <f>IF($A299&gt;$D$13,"",SUM(C$23:C299))</f>
        <v/>
      </c>
      <c r="E299" s="6" t="str">
        <f t="shared" si="46"/>
        <v/>
      </c>
      <c r="F299" s="6" t="str">
        <f>IF($A299&gt;$D$13,"",SUM(E$23:E299))</f>
        <v/>
      </c>
      <c r="G299" s="6" t="str">
        <f t="shared" si="47"/>
        <v/>
      </c>
      <c r="H299" s="6" t="str">
        <f t="shared" si="48"/>
        <v/>
      </c>
      <c r="I299" s="6"/>
      <c r="J299" s="7">
        <f t="shared" si="49"/>
        <v>2233.4309784628258</v>
      </c>
      <c r="K299" s="7">
        <f t="shared" si="50"/>
        <v>2840.1024643101705</v>
      </c>
      <c r="L299" s="7">
        <f t="shared" si="51"/>
        <v>535933.80714560871</v>
      </c>
      <c r="M299" s="7">
        <f t="shared" si="52"/>
        <v>2233.4309784628258</v>
      </c>
      <c r="N299" s="7">
        <f t="shared" si="53"/>
        <v>2842.3963337773762</v>
      </c>
      <c r="O299" s="7">
        <f t="shared" si="54"/>
        <v>536364.86166315177</v>
      </c>
    </row>
    <row r="300" spans="1:15" x14ac:dyDescent="0.2">
      <c r="A300" s="4">
        <v>278</v>
      </c>
      <c r="B300" s="7" t="str">
        <f t="shared" si="44"/>
        <v/>
      </c>
      <c r="C300" s="6" t="str">
        <f t="shared" si="45"/>
        <v/>
      </c>
      <c r="D300" s="6" t="str">
        <f>IF($A300&gt;$D$13,"",SUM(C$23:C300))</f>
        <v/>
      </c>
      <c r="E300" s="6" t="str">
        <f t="shared" si="46"/>
        <v/>
      </c>
      <c r="F300" s="6" t="str">
        <f>IF($A300&gt;$D$13,"",SUM(E$23:E300))</f>
        <v/>
      </c>
      <c r="G300" s="6" t="str">
        <f t="shared" si="47"/>
        <v/>
      </c>
      <c r="H300" s="6" t="str">
        <f t="shared" si="48"/>
        <v/>
      </c>
      <c r="I300" s="6"/>
      <c r="J300" s="7">
        <f t="shared" si="49"/>
        <v>2233.4309784628258</v>
      </c>
      <c r="K300" s="7">
        <f t="shared" si="50"/>
        <v>2867.2458682290066</v>
      </c>
      <c r="L300" s="7">
        <f t="shared" si="51"/>
        <v>541034.48399230058</v>
      </c>
      <c r="M300" s="7">
        <f t="shared" si="52"/>
        <v>2233.4309784628258</v>
      </c>
      <c r="N300" s="7">
        <f t="shared" si="53"/>
        <v>2869.5520098978618</v>
      </c>
      <c r="O300" s="7">
        <f t="shared" si="54"/>
        <v>541467.84465151245</v>
      </c>
    </row>
    <row r="301" spans="1:15" x14ac:dyDescent="0.2">
      <c r="A301" s="4">
        <v>279</v>
      </c>
      <c r="B301" s="7" t="str">
        <f t="shared" si="44"/>
        <v/>
      </c>
      <c r="C301" s="6" t="str">
        <f t="shared" si="45"/>
        <v/>
      </c>
      <c r="D301" s="6" t="str">
        <f>IF($A301&gt;$D$13,"",SUM(C$23:C301))</f>
        <v/>
      </c>
      <c r="E301" s="6" t="str">
        <f t="shared" si="46"/>
        <v/>
      </c>
      <c r="F301" s="6" t="str">
        <f>IF($A301&gt;$D$13,"",SUM(E$23:E301))</f>
        <v/>
      </c>
      <c r="G301" s="6" t="str">
        <f t="shared" si="47"/>
        <v/>
      </c>
      <c r="H301" s="6" t="str">
        <f t="shared" si="48"/>
        <v/>
      </c>
      <c r="I301" s="6"/>
      <c r="J301" s="7">
        <f t="shared" si="49"/>
        <v>2233.4309784628258</v>
      </c>
      <c r="K301" s="7">
        <f t="shared" si="50"/>
        <v>2894.5344893588081</v>
      </c>
      <c r="L301" s="7">
        <f t="shared" si="51"/>
        <v>546162.44946012227</v>
      </c>
      <c r="M301" s="7">
        <f t="shared" si="52"/>
        <v>2233.4309784628258</v>
      </c>
      <c r="N301" s="7">
        <f t="shared" si="53"/>
        <v>2896.8529688855915</v>
      </c>
      <c r="O301" s="7">
        <f t="shared" si="54"/>
        <v>546598.12859886081</v>
      </c>
    </row>
    <row r="302" spans="1:15" x14ac:dyDescent="0.2">
      <c r="A302" s="4">
        <v>280</v>
      </c>
      <c r="B302" s="7" t="str">
        <f t="shared" si="44"/>
        <v/>
      </c>
      <c r="C302" s="6" t="str">
        <f t="shared" si="45"/>
        <v/>
      </c>
      <c r="D302" s="6" t="str">
        <f>IF($A302&gt;$D$13,"",SUM(C$23:C302))</f>
        <v/>
      </c>
      <c r="E302" s="6" t="str">
        <f t="shared" si="46"/>
        <v/>
      </c>
      <c r="F302" s="6" t="str">
        <f>IF($A302&gt;$D$13,"",SUM(E$23:E302))</f>
        <v/>
      </c>
      <c r="G302" s="6" t="str">
        <f t="shared" si="47"/>
        <v/>
      </c>
      <c r="H302" s="6" t="str">
        <f t="shared" si="48"/>
        <v/>
      </c>
      <c r="I302" s="6"/>
      <c r="J302" s="7">
        <f t="shared" si="49"/>
        <v>2233.4309784628258</v>
      </c>
      <c r="K302" s="7">
        <f t="shared" si="50"/>
        <v>2921.9691046116541</v>
      </c>
      <c r="L302" s="7">
        <f t="shared" si="51"/>
        <v>551317.84954319673</v>
      </c>
      <c r="M302" s="7">
        <f t="shared" si="52"/>
        <v>2233.4309784628258</v>
      </c>
      <c r="N302" s="7">
        <f t="shared" si="53"/>
        <v>2924.2999880039051</v>
      </c>
      <c r="O302" s="7">
        <f t="shared" si="54"/>
        <v>551755.85956532753</v>
      </c>
    </row>
    <row r="303" spans="1:15" x14ac:dyDescent="0.2">
      <c r="A303" s="4">
        <v>281</v>
      </c>
      <c r="B303" s="7" t="str">
        <f t="shared" si="44"/>
        <v/>
      </c>
      <c r="C303" s="6" t="str">
        <f t="shared" si="45"/>
        <v/>
      </c>
      <c r="D303" s="6" t="str">
        <f>IF($A303&gt;$D$13,"",SUM(C$23:C303))</f>
        <v/>
      </c>
      <c r="E303" s="6" t="str">
        <f t="shared" si="46"/>
        <v/>
      </c>
      <c r="F303" s="6" t="str">
        <f>IF($A303&gt;$D$13,"",SUM(E$23:E303))</f>
        <v/>
      </c>
      <c r="G303" s="6" t="str">
        <f t="shared" si="47"/>
        <v/>
      </c>
      <c r="H303" s="6" t="str">
        <f t="shared" si="48"/>
        <v/>
      </c>
      <c r="I303" s="6"/>
      <c r="J303" s="7">
        <f t="shared" si="49"/>
        <v>2233.4309784628258</v>
      </c>
      <c r="K303" s="7">
        <f t="shared" si="50"/>
        <v>2949.5504950561021</v>
      </c>
      <c r="L303" s="7">
        <f t="shared" si="51"/>
        <v>556500.83101671562</v>
      </c>
      <c r="M303" s="7">
        <f t="shared" si="52"/>
        <v>2233.4309784628258</v>
      </c>
      <c r="N303" s="7">
        <f t="shared" si="53"/>
        <v>2951.8938486745019</v>
      </c>
      <c r="O303" s="7">
        <f t="shared" si="54"/>
        <v>556941.18439246481</v>
      </c>
    </row>
    <row r="304" spans="1:15" x14ac:dyDescent="0.2">
      <c r="A304" s="4">
        <v>282</v>
      </c>
      <c r="B304" s="7" t="str">
        <f t="shared" si="44"/>
        <v/>
      </c>
      <c r="C304" s="6" t="str">
        <f t="shared" si="45"/>
        <v/>
      </c>
      <c r="D304" s="6" t="str">
        <f>IF($A304&gt;$D$13,"",SUM(C$23:C304))</f>
        <v/>
      </c>
      <c r="E304" s="6" t="str">
        <f t="shared" si="46"/>
        <v/>
      </c>
      <c r="F304" s="6" t="str">
        <f>IF($A304&gt;$D$13,"",SUM(E$23:E304))</f>
        <v/>
      </c>
      <c r="G304" s="6" t="str">
        <f t="shared" si="47"/>
        <v/>
      </c>
      <c r="H304" s="6" t="str">
        <f t="shared" si="48"/>
        <v/>
      </c>
      <c r="I304" s="6"/>
      <c r="J304" s="7">
        <f t="shared" si="49"/>
        <v>2233.4309784628258</v>
      </c>
      <c r="K304" s="7">
        <f t="shared" si="50"/>
        <v>2977.2794459394286</v>
      </c>
      <c r="L304" s="7">
        <f t="shared" si="51"/>
        <v>561711.54144111788</v>
      </c>
      <c r="M304" s="7">
        <f t="shared" si="52"/>
        <v>2233.4309784628258</v>
      </c>
      <c r="N304" s="7">
        <f t="shared" si="53"/>
        <v>2979.6353364996867</v>
      </c>
      <c r="O304" s="7">
        <f t="shared" si="54"/>
        <v>562154.25070742727</v>
      </c>
    </row>
    <row r="305" spans="1:15" x14ac:dyDescent="0.2">
      <c r="A305" s="4">
        <v>283</v>
      </c>
      <c r="B305" s="7" t="str">
        <f t="shared" si="44"/>
        <v/>
      </c>
      <c r="C305" s="6" t="str">
        <f t="shared" si="45"/>
        <v/>
      </c>
      <c r="D305" s="6" t="str">
        <f>IF($A305&gt;$D$13,"",SUM(C$23:C305))</f>
        <v/>
      </c>
      <c r="E305" s="6" t="str">
        <f t="shared" si="46"/>
        <v/>
      </c>
      <c r="F305" s="6" t="str">
        <f>IF($A305&gt;$D$13,"",SUM(E$23:E305))</f>
        <v/>
      </c>
      <c r="G305" s="6" t="str">
        <f t="shared" si="47"/>
        <v/>
      </c>
      <c r="H305" s="6" t="str">
        <f t="shared" si="48"/>
        <v/>
      </c>
      <c r="I305" s="6"/>
      <c r="J305" s="7">
        <f t="shared" si="49"/>
        <v>2233.4309784628258</v>
      </c>
      <c r="K305" s="7">
        <f t="shared" si="50"/>
        <v>3005.1567467099803</v>
      </c>
      <c r="L305" s="7">
        <f t="shared" si="51"/>
        <v>566950.12916629063</v>
      </c>
      <c r="M305" s="7">
        <f t="shared" si="52"/>
        <v>2233.4309784628258</v>
      </c>
      <c r="N305" s="7">
        <f t="shared" si="53"/>
        <v>3007.5252412847358</v>
      </c>
      <c r="O305" s="7">
        <f t="shared" si="54"/>
        <v>567395.20692717482</v>
      </c>
    </row>
    <row r="306" spans="1:15" x14ac:dyDescent="0.2">
      <c r="A306" s="4">
        <v>284</v>
      </c>
      <c r="B306" s="7" t="str">
        <f t="shared" si="44"/>
        <v/>
      </c>
      <c r="C306" s="6" t="str">
        <f t="shared" si="45"/>
        <v/>
      </c>
      <c r="D306" s="6" t="str">
        <f>IF($A306&gt;$D$13,"",SUM(C$23:C306))</f>
        <v/>
      </c>
      <c r="E306" s="6" t="str">
        <f t="shared" si="46"/>
        <v/>
      </c>
      <c r="F306" s="6" t="str">
        <f>IF($A306&gt;$D$13,"",SUM(E$23:E306))</f>
        <v/>
      </c>
      <c r="G306" s="6" t="str">
        <f t="shared" si="47"/>
        <v/>
      </c>
      <c r="H306" s="6" t="str">
        <f t="shared" si="48"/>
        <v/>
      </c>
      <c r="I306" s="6"/>
      <c r="J306" s="7">
        <f t="shared" si="49"/>
        <v>2233.4309784628258</v>
      </c>
      <c r="K306" s="7">
        <f t="shared" si="50"/>
        <v>3033.1831910396545</v>
      </c>
      <c r="L306" s="7">
        <f t="shared" si="51"/>
        <v>572216.74333579314</v>
      </c>
      <c r="M306" s="7">
        <f t="shared" si="52"/>
        <v>2233.4309784628258</v>
      </c>
      <c r="N306" s="7">
        <f t="shared" si="53"/>
        <v>3035.5643570603852</v>
      </c>
      <c r="O306" s="7">
        <f t="shared" si="54"/>
        <v>572664.20226269797</v>
      </c>
    </row>
    <row r="307" spans="1:15" x14ac:dyDescent="0.2">
      <c r="A307" s="4">
        <v>285</v>
      </c>
      <c r="B307" s="7" t="str">
        <f t="shared" si="44"/>
        <v/>
      </c>
      <c r="C307" s="6" t="str">
        <f t="shared" si="45"/>
        <v/>
      </c>
      <c r="D307" s="6" t="str">
        <f>IF($A307&gt;$D$13,"",SUM(C$23:C307))</f>
        <v/>
      </c>
      <c r="E307" s="6" t="str">
        <f t="shared" si="46"/>
        <v/>
      </c>
      <c r="F307" s="6" t="str">
        <f>IF($A307&gt;$D$13,"",SUM(E$23:E307))</f>
        <v/>
      </c>
      <c r="G307" s="6" t="str">
        <f t="shared" si="47"/>
        <v/>
      </c>
      <c r="H307" s="6" t="str">
        <f t="shared" si="48"/>
        <v/>
      </c>
      <c r="I307" s="6"/>
      <c r="J307" s="7">
        <f t="shared" si="49"/>
        <v>2233.4309784628258</v>
      </c>
      <c r="K307" s="7">
        <f t="shared" si="50"/>
        <v>3061.3595768464934</v>
      </c>
      <c r="L307" s="7">
        <f t="shared" si="51"/>
        <v>577511.53389110242</v>
      </c>
      <c r="M307" s="7">
        <f t="shared" si="52"/>
        <v>2233.4309784628258</v>
      </c>
      <c r="N307" s="7">
        <f t="shared" si="53"/>
        <v>3063.7534821054342</v>
      </c>
      <c r="O307" s="7">
        <f t="shared" si="54"/>
        <v>577961.38672326622</v>
      </c>
    </row>
    <row r="308" spans="1:15" x14ac:dyDescent="0.2">
      <c r="A308" s="4">
        <v>286</v>
      </c>
      <c r="B308" s="7" t="str">
        <f t="shared" si="44"/>
        <v/>
      </c>
      <c r="C308" s="6" t="str">
        <f t="shared" si="45"/>
        <v/>
      </c>
      <c r="D308" s="6" t="str">
        <f>IF($A308&gt;$D$13,"",SUM(C$23:C308))</f>
        <v/>
      </c>
      <c r="E308" s="6" t="str">
        <f t="shared" si="46"/>
        <v/>
      </c>
      <c r="F308" s="6" t="str">
        <f>IF($A308&gt;$D$13,"",SUM(E$23:E308))</f>
        <v/>
      </c>
      <c r="G308" s="6" t="str">
        <f t="shared" si="47"/>
        <v/>
      </c>
      <c r="H308" s="6" t="str">
        <f t="shared" si="48"/>
        <v/>
      </c>
      <c r="I308" s="6"/>
      <c r="J308" s="7">
        <f t="shared" si="49"/>
        <v>2233.4309784628258</v>
      </c>
      <c r="K308" s="7">
        <f t="shared" si="50"/>
        <v>3089.6867063173977</v>
      </c>
      <c r="L308" s="7">
        <f t="shared" si="51"/>
        <v>582834.65157588269</v>
      </c>
      <c r="M308" s="7">
        <f t="shared" si="52"/>
        <v>2233.4309784628258</v>
      </c>
      <c r="N308" s="7">
        <f t="shared" si="53"/>
        <v>3092.093418969474</v>
      </c>
      <c r="O308" s="7">
        <f t="shared" si="54"/>
        <v>583286.91112069855</v>
      </c>
    </row>
    <row r="309" spans="1:15" x14ac:dyDescent="0.2">
      <c r="A309" s="4">
        <v>287</v>
      </c>
      <c r="B309" s="7" t="str">
        <f t="shared" si="44"/>
        <v/>
      </c>
      <c r="C309" s="6" t="str">
        <f t="shared" si="45"/>
        <v/>
      </c>
      <c r="D309" s="6" t="str">
        <f>IF($A309&gt;$D$13,"",SUM(C$23:C309))</f>
        <v/>
      </c>
      <c r="E309" s="6" t="str">
        <f t="shared" si="46"/>
        <v/>
      </c>
      <c r="F309" s="6" t="str">
        <f>IF($A309&gt;$D$13,"",SUM(E$23:E309))</f>
        <v/>
      </c>
      <c r="G309" s="6" t="str">
        <f t="shared" si="47"/>
        <v/>
      </c>
      <c r="H309" s="6" t="str">
        <f t="shared" si="48"/>
        <v/>
      </c>
      <c r="I309" s="6"/>
      <c r="J309" s="7">
        <f t="shared" si="49"/>
        <v>2233.4309784628258</v>
      </c>
      <c r="K309" s="7">
        <f t="shared" si="50"/>
        <v>3118.1653859309722</v>
      </c>
      <c r="L309" s="7">
        <f t="shared" si="51"/>
        <v>588186.24794027652</v>
      </c>
      <c r="M309" s="7">
        <f t="shared" si="52"/>
        <v>2233.4309784628258</v>
      </c>
      <c r="N309" s="7">
        <f t="shared" si="53"/>
        <v>3120.5849744957372</v>
      </c>
      <c r="O309" s="7">
        <f t="shared" si="54"/>
        <v>588640.92707365716</v>
      </c>
    </row>
    <row r="310" spans="1:15" x14ac:dyDescent="0.2">
      <c r="A310" s="4">
        <v>288</v>
      </c>
      <c r="B310" s="7" t="str">
        <f t="shared" si="44"/>
        <v/>
      </c>
      <c r="C310" s="6" t="str">
        <f t="shared" si="45"/>
        <v/>
      </c>
      <c r="D310" s="6" t="str">
        <f>IF($A310&gt;$D$13,"",SUM(C$23:C310))</f>
        <v/>
      </c>
      <c r="E310" s="6" t="str">
        <f t="shared" si="46"/>
        <v/>
      </c>
      <c r="F310" s="6" t="str">
        <f>IF($A310&gt;$D$13,"",SUM(E$23:E310))</f>
        <v/>
      </c>
      <c r="G310" s="6" t="str">
        <f t="shared" si="47"/>
        <v/>
      </c>
      <c r="H310" s="6" t="str">
        <f t="shared" si="48"/>
        <v/>
      </c>
      <c r="I310" s="6"/>
      <c r="J310" s="7">
        <f t="shared" si="49"/>
        <v>2233.4309784628258</v>
      </c>
      <c r="K310" s="7">
        <f t="shared" si="50"/>
        <v>3146.7964264804791</v>
      </c>
      <c r="L310" s="7">
        <f t="shared" si="51"/>
        <v>593566.47534521983</v>
      </c>
      <c r="M310" s="7">
        <f t="shared" si="52"/>
        <v>2233.4309784628258</v>
      </c>
      <c r="N310" s="7">
        <f t="shared" si="53"/>
        <v>3149.2289598440657</v>
      </c>
      <c r="O310" s="7">
        <f t="shared" si="54"/>
        <v>594023.58701196406</v>
      </c>
    </row>
    <row r="311" spans="1:15" x14ac:dyDescent="0.2">
      <c r="A311" s="4">
        <v>289</v>
      </c>
      <c r="B311" s="7" t="str">
        <f t="shared" si="44"/>
        <v/>
      </c>
      <c r="C311" s="6" t="str">
        <f t="shared" si="45"/>
        <v/>
      </c>
      <c r="D311" s="6" t="str">
        <f>IF($A311&gt;$D$13,"",SUM(C$23:C311))</f>
        <v/>
      </c>
      <c r="E311" s="6" t="str">
        <f t="shared" si="46"/>
        <v/>
      </c>
      <c r="F311" s="6" t="str">
        <f>IF($A311&gt;$D$13,"",SUM(E$23:E311))</f>
        <v/>
      </c>
      <c r="G311" s="6" t="str">
        <f t="shared" si="47"/>
        <v/>
      </c>
      <c r="H311" s="6" t="str">
        <f t="shared" si="48"/>
        <v/>
      </c>
      <c r="I311" s="6"/>
      <c r="J311" s="7">
        <f t="shared" si="49"/>
        <v>2233.4309784628258</v>
      </c>
      <c r="K311" s="7">
        <f t="shared" si="50"/>
        <v>3175.580643096926</v>
      </c>
      <c r="L311" s="7">
        <f t="shared" si="51"/>
        <v>598975.48696677957</v>
      </c>
      <c r="M311" s="7">
        <f t="shared" si="52"/>
        <v>2233.4309784628258</v>
      </c>
      <c r="N311" s="7">
        <f t="shared" si="53"/>
        <v>3178.0261905140073</v>
      </c>
      <c r="O311" s="7">
        <f t="shared" si="54"/>
        <v>599435.04418094084</v>
      </c>
    </row>
    <row r="312" spans="1:15" x14ac:dyDescent="0.2">
      <c r="A312" s="4">
        <v>290</v>
      </c>
      <c r="B312" s="7" t="str">
        <f t="shared" si="44"/>
        <v/>
      </c>
      <c r="C312" s="6" t="str">
        <f t="shared" si="45"/>
        <v/>
      </c>
      <c r="D312" s="6" t="str">
        <f>IF($A312&gt;$D$13,"",SUM(C$23:C312))</f>
        <v/>
      </c>
      <c r="E312" s="6" t="str">
        <f t="shared" si="46"/>
        <v/>
      </c>
      <c r="F312" s="6" t="str">
        <f>IF($A312&gt;$D$13,"",SUM(E$23:E312))</f>
        <v/>
      </c>
      <c r="G312" s="6" t="str">
        <f t="shared" si="47"/>
        <v/>
      </c>
      <c r="H312" s="6" t="str">
        <f t="shared" si="48"/>
        <v/>
      </c>
      <c r="I312" s="6"/>
      <c r="J312" s="7">
        <f t="shared" si="49"/>
        <v>2233.4309784628258</v>
      </c>
      <c r="K312" s="7">
        <f t="shared" si="50"/>
        <v>3204.5188552722707</v>
      </c>
      <c r="L312" s="7">
        <f t="shared" si="51"/>
        <v>604413.4368005147</v>
      </c>
      <c r="M312" s="7">
        <f t="shared" si="52"/>
        <v>2233.4309784628258</v>
      </c>
      <c r="N312" s="7">
        <f t="shared" si="53"/>
        <v>3206.9774863680332</v>
      </c>
      <c r="O312" s="7">
        <f t="shared" si="54"/>
        <v>604875.45264577167</v>
      </c>
    </row>
    <row r="313" spans="1:15" x14ac:dyDescent="0.2">
      <c r="A313" s="4">
        <v>291</v>
      </c>
      <c r="B313" s="7" t="str">
        <f t="shared" si="44"/>
        <v/>
      </c>
      <c r="C313" s="6" t="str">
        <f t="shared" si="45"/>
        <v/>
      </c>
      <c r="D313" s="6" t="str">
        <f>IF($A313&gt;$D$13,"",SUM(C$23:C313))</f>
        <v/>
      </c>
      <c r="E313" s="6" t="str">
        <f t="shared" si="46"/>
        <v/>
      </c>
      <c r="F313" s="6" t="str">
        <f>IF($A313&gt;$D$13,"",SUM(E$23:E313))</f>
        <v/>
      </c>
      <c r="G313" s="6" t="str">
        <f t="shared" si="47"/>
        <v/>
      </c>
      <c r="H313" s="6" t="str">
        <f t="shared" si="48"/>
        <v/>
      </c>
      <c r="I313" s="6"/>
      <c r="J313" s="7">
        <f t="shared" si="49"/>
        <v>2233.4309784628258</v>
      </c>
      <c r="K313" s="7">
        <f t="shared" si="50"/>
        <v>3233.6118868827534</v>
      </c>
      <c r="L313" s="7">
        <f t="shared" si="51"/>
        <v>609880.4796658603</v>
      </c>
      <c r="M313" s="7">
        <f t="shared" si="52"/>
        <v>2233.4309784628258</v>
      </c>
      <c r="N313" s="7">
        <f t="shared" si="53"/>
        <v>3236.0836716548783</v>
      </c>
      <c r="O313" s="7">
        <f t="shared" si="54"/>
        <v>610344.96729588939</v>
      </c>
    </row>
    <row r="314" spans="1:15" x14ac:dyDescent="0.2">
      <c r="A314" s="4">
        <v>292</v>
      </c>
      <c r="B314" s="7" t="str">
        <f t="shared" si="44"/>
        <v/>
      </c>
      <c r="C314" s="6" t="str">
        <f t="shared" si="45"/>
        <v/>
      </c>
      <c r="D314" s="6" t="str">
        <f>IF($A314&gt;$D$13,"",SUM(C$23:C314))</f>
        <v/>
      </c>
      <c r="E314" s="6" t="str">
        <f t="shared" si="46"/>
        <v/>
      </c>
      <c r="F314" s="6" t="str">
        <f>IF($A314&gt;$D$13,"",SUM(E$23:E314))</f>
        <v/>
      </c>
      <c r="G314" s="6" t="str">
        <f t="shared" si="47"/>
        <v/>
      </c>
      <c r="H314" s="6" t="str">
        <f t="shared" si="48"/>
        <v/>
      </c>
      <c r="I314" s="6"/>
      <c r="J314" s="7">
        <f t="shared" si="49"/>
        <v>2233.4309784628258</v>
      </c>
      <c r="K314" s="7">
        <f t="shared" si="50"/>
        <v>3262.8605662123523</v>
      </c>
      <c r="L314" s="7">
        <f t="shared" si="51"/>
        <v>615376.77121053543</v>
      </c>
      <c r="M314" s="7">
        <f t="shared" si="52"/>
        <v>2233.4309784628258</v>
      </c>
      <c r="N314" s="7">
        <f t="shared" si="53"/>
        <v>3265.3455750330081</v>
      </c>
      <c r="O314" s="7">
        <f t="shared" si="54"/>
        <v>615843.74384938518</v>
      </c>
    </row>
    <row r="315" spans="1:15" x14ac:dyDescent="0.2">
      <c r="A315" s="4">
        <v>293</v>
      </c>
      <c r="B315" s="7" t="str">
        <f t="shared" si="44"/>
        <v/>
      </c>
      <c r="C315" s="6" t="str">
        <f t="shared" si="45"/>
        <v/>
      </c>
      <c r="D315" s="6" t="str">
        <f>IF($A315&gt;$D$13,"",SUM(C$23:C315))</f>
        <v/>
      </c>
      <c r="E315" s="6" t="str">
        <f t="shared" si="46"/>
        <v/>
      </c>
      <c r="F315" s="6" t="str">
        <f>IF($A315&gt;$D$13,"",SUM(E$23:E315))</f>
        <v/>
      </c>
      <c r="G315" s="6" t="str">
        <f t="shared" si="47"/>
        <v/>
      </c>
      <c r="H315" s="6" t="str">
        <f t="shared" si="48"/>
        <v/>
      </c>
      <c r="I315" s="6"/>
      <c r="J315" s="7">
        <f t="shared" si="49"/>
        <v>2233.4309784628258</v>
      </c>
      <c r="K315" s="7">
        <f t="shared" si="50"/>
        <v>3292.2657259763646</v>
      </c>
      <c r="L315" s="7">
        <f t="shared" si="51"/>
        <v>620902.46791497467</v>
      </c>
      <c r="M315" s="7">
        <f t="shared" si="52"/>
        <v>2233.4309784628258</v>
      </c>
      <c r="N315" s="7">
        <f t="shared" si="53"/>
        <v>3294.7640295942106</v>
      </c>
      <c r="O315" s="7">
        <f t="shared" si="54"/>
        <v>621371.93885744223</v>
      </c>
    </row>
    <row r="316" spans="1:15" x14ac:dyDescent="0.2">
      <c r="A316" s="4">
        <v>294</v>
      </c>
      <c r="B316" s="7" t="str">
        <f t="shared" si="44"/>
        <v/>
      </c>
      <c r="C316" s="6" t="str">
        <f t="shared" si="45"/>
        <v/>
      </c>
      <c r="D316" s="6" t="str">
        <f>IF($A316&gt;$D$13,"",SUM(C$23:C316))</f>
        <v/>
      </c>
      <c r="E316" s="6" t="str">
        <f t="shared" si="46"/>
        <v/>
      </c>
      <c r="F316" s="6" t="str">
        <f>IF($A316&gt;$D$13,"",SUM(E$23:E316))</f>
        <v/>
      </c>
      <c r="G316" s="6" t="str">
        <f t="shared" si="47"/>
        <v/>
      </c>
      <c r="H316" s="6" t="str">
        <f t="shared" si="48"/>
        <v/>
      </c>
      <c r="I316" s="6"/>
      <c r="J316" s="7">
        <f t="shared" si="49"/>
        <v>2233.4309784628258</v>
      </c>
      <c r="K316" s="7">
        <f t="shared" si="50"/>
        <v>3321.8282033451142</v>
      </c>
      <c r="L316" s="7">
        <f t="shared" si="51"/>
        <v>626457.72709678265</v>
      </c>
      <c r="M316" s="7">
        <f t="shared" si="52"/>
        <v>2233.4309784628258</v>
      </c>
      <c r="N316" s="7">
        <f t="shared" si="53"/>
        <v>3324.3398728873158</v>
      </c>
      <c r="O316" s="7">
        <f t="shared" si="54"/>
        <v>626929.70970879239</v>
      </c>
    </row>
    <row r="317" spans="1:15" x14ac:dyDescent="0.2">
      <c r="A317" s="4">
        <v>295</v>
      </c>
      <c r="B317" s="7" t="str">
        <f t="shared" si="44"/>
        <v/>
      </c>
      <c r="C317" s="6" t="str">
        <f t="shared" si="45"/>
        <v/>
      </c>
      <c r="D317" s="6" t="str">
        <f>IF($A317&gt;$D$13,"",SUM(C$23:C317))</f>
        <v/>
      </c>
      <c r="E317" s="6" t="str">
        <f t="shared" si="46"/>
        <v/>
      </c>
      <c r="F317" s="6" t="str">
        <f>IF($A317&gt;$D$13,"",SUM(E$23:E317))</f>
        <v/>
      </c>
      <c r="G317" s="6" t="str">
        <f t="shared" si="47"/>
        <v/>
      </c>
      <c r="H317" s="6" t="str">
        <f t="shared" si="48"/>
        <v/>
      </c>
      <c r="I317" s="6"/>
      <c r="J317" s="7">
        <f t="shared" si="49"/>
        <v>2233.4309784628258</v>
      </c>
      <c r="K317" s="7">
        <f t="shared" si="50"/>
        <v>3351.548839967787</v>
      </c>
      <c r="L317" s="7">
        <f t="shared" si="51"/>
        <v>632042.70691521326</v>
      </c>
      <c r="M317" s="7">
        <f t="shared" si="52"/>
        <v>2233.4309784628258</v>
      </c>
      <c r="N317" s="7">
        <f t="shared" si="53"/>
        <v>3354.0739469420391</v>
      </c>
      <c r="O317" s="7">
        <f t="shared" si="54"/>
        <v>632517.2146341973</v>
      </c>
    </row>
    <row r="318" spans="1:15" x14ac:dyDescent="0.2">
      <c r="A318" s="4">
        <v>296</v>
      </c>
      <c r="B318" s="7" t="str">
        <f t="shared" si="44"/>
        <v/>
      </c>
      <c r="C318" s="6" t="str">
        <f t="shared" si="45"/>
        <v/>
      </c>
      <c r="D318" s="6" t="str">
        <f>IF($A318&gt;$D$13,"",SUM(C$23:C318))</f>
        <v/>
      </c>
      <c r="E318" s="6" t="str">
        <f t="shared" si="46"/>
        <v/>
      </c>
      <c r="F318" s="6" t="str">
        <f>IF($A318&gt;$D$13,"",SUM(E$23:E318))</f>
        <v/>
      </c>
      <c r="G318" s="6" t="str">
        <f t="shared" si="47"/>
        <v/>
      </c>
      <c r="H318" s="6" t="str">
        <f t="shared" si="48"/>
        <v/>
      </c>
      <c r="I318" s="6"/>
      <c r="J318" s="7">
        <f t="shared" si="49"/>
        <v>2233.4309784628258</v>
      </c>
      <c r="K318" s="7">
        <f t="shared" si="50"/>
        <v>3381.4284819963909</v>
      </c>
      <c r="L318" s="7">
        <f t="shared" si="51"/>
        <v>637657.56637567247</v>
      </c>
      <c r="M318" s="7">
        <f t="shared" si="52"/>
        <v>2233.4309784628258</v>
      </c>
      <c r="N318" s="7">
        <f t="shared" si="53"/>
        <v>3383.9670982929556</v>
      </c>
      <c r="O318" s="7">
        <f t="shared" si="54"/>
        <v>638134.61271095311</v>
      </c>
    </row>
    <row r="319" spans="1:15" x14ac:dyDescent="0.2">
      <c r="A319" s="4">
        <v>297</v>
      </c>
      <c r="B319" s="7" t="str">
        <f t="shared" si="44"/>
        <v/>
      </c>
      <c r="C319" s="6" t="str">
        <f t="shared" si="45"/>
        <v/>
      </c>
      <c r="D319" s="6" t="str">
        <f>IF($A319&gt;$D$13,"",SUM(C$23:C319))</f>
        <v/>
      </c>
      <c r="E319" s="6" t="str">
        <f t="shared" si="46"/>
        <v/>
      </c>
      <c r="F319" s="6" t="str">
        <f>IF($A319&gt;$D$13,"",SUM(E$23:E319))</f>
        <v/>
      </c>
      <c r="G319" s="6" t="str">
        <f t="shared" si="47"/>
        <v/>
      </c>
      <c r="H319" s="6" t="str">
        <f t="shared" si="48"/>
        <v/>
      </c>
      <c r="I319" s="6"/>
      <c r="J319" s="7">
        <f t="shared" si="49"/>
        <v>2233.4309784628258</v>
      </c>
      <c r="K319" s="7">
        <f t="shared" si="50"/>
        <v>3411.4679801098473</v>
      </c>
      <c r="L319" s="7">
        <f t="shared" si="51"/>
        <v>643302.46533424512</v>
      </c>
      <c r="M319" s="7">
        <f t="shared" si="52"/>
        <v>2233.4309784628258</v>
      </c>
      <c r="N319" s="7">
        <f t="shared" si="53"/>
        <v>3414.0201780035991</v>
      </c>
      <c r="O319" s="7">
        <f t="shared" si="54"/>
        <v>643782.06386741949</v>
      </c>
    </row>
    <row r="320" spans="1:15" x14ac:dyDescent="0.2">
      <c r="A320" s="4">
        <v>298</v>
      </c>
      <c r="B320" s="7" t="str">
        <f t="shared" si="44"/>
        <v/>
      </c>
      <c r="C320" s="6" t="str">
        <f t="shared" si="45"/>
        <v/>
      </c>
      <c r="D320" s="6" t="str">
        <f>IF($A320&gt;$D$13,"",SUM(C$23:C320))</f>
        <v/>
      </c>
      <c r="E320" s="6" t="str">
        <f t="shared" si="46"/>
        <v/>
      </c>
      <c r="F320" s="6" t="str">
        <f>IF($A320&gt;$D$13,"",SUM(E$23:E320))</f>
        <v/>
      </c>
      <c r="G320" s="6" t="str">
        <f t="shared" si="47"/>
        <v/>
      </c>
      <c r="H320" s="6" t="str">
        <f t="shared" si="48"/>
        <v/>
      </c>
      <c r="I320" s="6"/>
      <c r="J320" s="7">
        <f t="shared" si="49"/>
        <v>2233.4309784628258</v>
      </c>
      <c r="K320" s="7">
        <f t="shared" si="50"/>
        <v>3441.6681895382112</v>
      </c>
      <c r="L320" s="7">
        <f t="shared" si="51"/>
        <v>648977.56450224621</v>
      </c>
      <c r="M320" s="7">
        <f t="shared" si="52"/>
        <v>2233.4309784628258</v>
      </c>
      <c r="N320" s="7">
        <f t="shared" si="53"/>
        <v>3444.2340416906941</v>
      </c>
      <c r="O320" s="7">
        <f t="shared" si="54"/>
        <v>649459.728887573</v>
      </c>
    </row>
    <row r="321" spans="1:15" x14ac:dyDescent="0.2">
      <c r="A321" s="4">
        <v>299</v>
      </c>
      <c r="B321" s="7" t="str">
        <f t="shared" si="44"/>
        <v/>
      </c>
      <c r="C321" s="6" t="str">
        <f t="shared" si="45"/>
        <v/>
      </c>
      <c r="D321" s="6" t="str">
        <f>IF($A321&gt;$D$13,"",SUM(C$23:C321))</f>
        <v/>
      </c>
      <c r="E321" s="6" t="str">
        <f t="shared" si="46"/>
        <v/>
      </c>
      <c r="F321" s="6" t="str">
        <f>IF($A321&gt;$D$13,"",SUM(E$23:E321))</f>
        <v/>
      </c>
      <c r="G321" s="6" t="str">
        <f t="shared" si="47"/>
        <v/>
      </c>
      <c r="H321" s="6" t="str">
        <f t="shared" si="48"/>
        <v/>
      </c>
      <c r="I321" s="6"/>
      <c r="J321" s="7">
        <f t="shared" si="49"/>
        <v>2233.4309784628258</v>
      </c>
      <c r="K321" s="7">
        <f t="shared" si="50"/>
        <v>3472.0299700870169</v>
      </c>
      <c r="L321" s="7">
        <f t="shared" si="51"/>
        <v>654683.02545079601</v>
      </c>
      <c r="M321" s="7">
        <f t="shared" si="52"/>
        <v>2233.4309784628258</v>
      </c>
      <c r="N321" s="7">
        <f t="shared" si="53"/>
        <v>3474.6095495485156</v>
      </c>
      <c r="O321" s="7">
        <f t="shared" si="54"/>
        <v>655167.76941558439</v>
      </c>
    </row>
    <row r="322" spans="1:15" x14ac:dyDescent="0.2">
      <c r="A322" s="4">
        <v>300</v>
      </c>
      <c r="B322" s="7" t="str">
        <f t="shared" si="44"/>
        <v/>
      </c>
      <c r="C322" s="6" t="str">
        <f t="shared" si="45"/>
        <v/>
      </c>
      <c r="D322" s="6" t="str">
        <f>IF($A322&gt;$D$13,"",SUM(C$23:C322))</f>
        <v/>
      </c>
      <c r="E322" s="6" t="str">
        <f t="shared" si="46"/>
        <v/>
      </c>
      <c r="F322" s="6" t="str">
        <f>IF($A322&gt;$D$13,"",SUM(E$23:E322))</f>
        <v/>
      </c>
      <c r="G322" s="6" t="str">
        <f t="shared" si="47"/>
        <v/>
      </c>
      <c r="H322" s="6" t="str">
        <f t="shared" si="48"/>
        <v/>
      </c>
      <c r="I322" s="6"/>
      <c r="J322" s="7">
        <f t="shared" si="49"/>
        <v>2233.4309784628258</v>
      </c>
      <c r="K322" s="7">
        <f t="shared" si="50"/>
        <v>3502.5541861617585</v>
      </c>
      <c r="L322" s="7">
        <f t="shared" si="51"/>
        <v>660419.01061542064</v>
      </c>
      <c r="M322" s="7">
        <f t="shared" si="52"/>
        <v>2233.4309784628258</v>
      </c>
      <c r="N322" s="7">
        <f t="shared" si="53"/>
        <v>3505.1475663733763</v>
      </c>
      <c r="O322" s="7">
        <f t="shared" si="54"/>
        <v>660906.34796042065</v>
      </c>
    </row>
    <row r="323" spans="1:15" x14ac:dyDescent="0.2">
      <c r="A323" s="4">
        <v>301</v>
      </c>
      <c r="B323" s="7" t="str">
        <f t="shared" si="44"/>
        <v/>
      </c>
      <c r="C323" s="6" t="str">
        <f t="shared" si="45"/>
        <v/>
      </c>
      <c r="D323" s="6" t="str">
        <f>IF($A323&gt;$D$13,"",SUM(C$23:C323))</f>
        <v/>
      </c>
      <c r="E323" s="6" t="str">
        <f t="shared" si="46"/>
        <v/>
      </c>
      <c r="F323" s="6" t="str">
        <f>IF($A323&gt;$D$13,"",SUM(E$23:E323))</f>
        <v/>
      </c>
      <c r="G323" s="6" t="str">
        <f t="shared" si="47"/>
        <v/>
      </c>
      <c r="H323" s="6" t="str">
        <f t="shared" si="48"/>
        <v/>
      </c>
      <c r="I323" s="6"/>
      <c r="J323" s="7">
        <f t="shared" si="49"/>
        <v>2233.4309784628258</v>
      </c>
      <c r="K323" s="7">
        <f t="shared" si="50"/>
        <v>3533.2417067925003</v>
      </c>
      <c r="L323" s="7">
        <f t="shared" si="51"/>
        <v>666185.68330067594</v>
      </c>
      <c r="M323" s="7">
        <f t="shared" si="52"/>
        <v>2233.4309784628258</v>
      </c>
      <c r="N323" s="7">
        <f t="shared" si="53"/>
        <v>3535.8489615882504</v>
      </c>
      <c r="O323" s="7">
        <f t="shared" si="54"/>
        <v>666675.62790047168</v>
      </c>
    </row>
    <row r="324" spans="1:15" x14ac:dyDescent="0.2">
      <c r="A324" s="4">
        <v>302</v>
      </c>
      <c r="B324" s="7" t="str">
        <f t="shared" si="44"/>
        <v/>
      </c>
      <c r="C324" s="6" t="str">
        <f t="shared" si="45"/>
        <v/>
      </c>
      <c r="D324" s="6" t="str">
        <f>IF($A324&gt;$D$13,"",SUM(C$23:C324))</f>
        <v/>
      </c>
      <c r="E324" s="6" t="str">
        <f t="shared" si="46"/>
        <v/>
      </c>
      <c r="F324" s="6" t="str">
        <f>IF($A324&gt;$D$13,"",SUM(E$23:E324))</f>
        <v/>
      </c>
      <c r="G324" s="6" t="str">
        <f t="shared" si="47"/>
        <v/>
      </c>
      <c r="H324" s="6" t="str">
        <f t="shared" si="48"/>
        <v/>
      </c>
      <c r="I324" s="6"/>
      <c r="J324" s="7">
        <f t="shared" si="49"/>
        <v>2233.4309784628258</v>
      </c>
      <c r="K324" s="7">
        <f t="shared" si="50"/>
        <v>3564.0934056586161</v>
      </c>
      <c r="L324" s="7">
        <f t="shared" si="51"/>
        <v>671983.20768479735</v>
      </c>
      <c r="M324" s="7">
        <f t="shared" si="52"/>
        <v>2233.4309784628258</v>
      </c>
      <c r="N324" s="7">
        <f t="shared" si="53"/>
        <v>3566.7146092675234</v>
      </c>
      <c r="O324" s="7">
        <f t="shared" si="54"/>
        <v>672475.77348820202</v>
      </c>
    </row>
    <row r="325" spans="1:15" x14ac:dyDescent="0.2">
      <c r="A325" s="4">
        <v>303</v>
      </c>
      <c r="B325" s="7" t="str">
        <f t="shared" si="44"/>
        <v/>
      </c>
      <c r="C325" s="6" t="str">
        <f t="shared" si="45"/>
        <v/>
      </c>
      <c r="D325" s="6" t="str">
        <f>IF($A325&gt;$D$13,"",SUM(C$23:C325))</f>
        <v/>
      </c>
      <c r="E325" s="6" t="str">
        <f t="shared" si="46"/>
        <v/>
      </c>
      <c r="F325" s="6" t="str">
        <f>IF($A325&gt;$D$13,"",SUM(E$23:E325))</f>
        <v/>
      </c>
      <c r="G325" s="6" t="str">
        <f t="shared" si="47"/>
        <v/>
      </c>
      <c r="H325" s="6" t="str">
        <f t="shared" si="48"/>
        <v/>
      </c>
      <c r="I325" s="6"/>
      <c r="J325" s="7">
        <f t="shared" si="49"/>
        <v>2233.4309784628258</v>
      </c>
      <c r="K325" s="7">
        <f t="shared" si="50"/>
        <v>3595.1101611136655</v>
      </c>
      <c r="L325" s="7">
        <f t="shared" si="51"/>
        <v>677811.74882437382</v>
      </c>
      <c r="M325" s="7">
        <f t="shared" si="52"/>
        <v>2233.4309784628258</v>
      </c>
      <c r="N325" s="7">
        <f t="shared" si="53"/>
        <v>3597.7453881618808</v>
      </c>
      <c r="O325" s="7">
        <f t="shared" si="54"/>
        <v>678306.94985482667</v>
      </c>
    </row>
    <row r="326" spans="1:15" x14ac:dyDescent="0.2">
      <c r="A326" s="4">
        <v>304</v>
      </c>
      <c r="B326" s="7" t="str">
        <f t="shared" si="44"/>
        <v/>
      </c>
      <c r="C326" s="6" t="str">
        <f t="shared" si="45"/>
        <v/>
      </c>
      <c r="D326" s="6" t="str">
        <f>IF($A326&gt;$D$13,"",SUM(C$23:C326))</f>
        <v/>
      </c>
      <c r="E326" s="6" t="str">
        <f t="shared" si="46"/>
        <v/>
      </c>
      <c r="F326" s="6" t="str">
        <f>IF($A326&gt;$D$13,"",SUM(E$23:E326))</f>
        <v/>
      </c>
      <c r="G326" s="6" t="str">
        <f t="shared" si="47"/>
        <v/>
      </c>
      <c r="H326" s="6" t="str">
        <f t="shared" si="48"/>
        <v/>
      </c>
      <c r="I326" s="6"/>
      <c r="J326" s="7">
        <f t="shared" si="49"/>
        <v>2233.4309784628258</v>
      </c>
      <c r="K326" s="7">
        <f t="shared" si="50"/>
        <v>3626.2928562103998</v>
      </c>
      <c r="L326" s="7">
        <f t="shared" si="51"/>
        <v>683671.47265904699</v>
      </c>
      <c r="M326" s="7">
        <f t="shared" si="52"/>
        <v>2233.4309784628258</v>
      </c>
      <c r="N326" s="7">
        <f t="shared" si="53"/>
        <v>3628.9421817233224</v>
      </c>
      <c r="O326" s="7">
        <f t="shared" si="54"/>
        <v>684169.32301501278</v>
      </c>
    </row>
    <row r="327" spans="1:15" x14ac:dyDescent="0.2">
      <c r="A327" s="4">
        <v>305</v>
      </c>
      <c r="B327" s="7" t="str">
        <f t="shared" si="44"/>
        <v/>
      </c>
      <c r="C327" s="6" t="str">
        <f t="shared" si="45"/>
        <v/>
      </c>
      <c r="D327" s="6" t="str">
        <f>IF($A327&gt;$D$13,"",SUM(C$23:C327))</f>
        <v/>
      </c>
      <c r="E327" s="6" t="str">
        <f t="shared" si="46"/>
        <v/>
      </c>
      <c r="F327" s="6" t="str">
        <f>IF($A327&gt;$D$13,"",SUM(E$23:E327))</f>
        <v/>
      </c>
      <c r="G327" s="6" t="str">
        <f t="shared" si="47"/>
        <v/>
      </c>
      <c r="H327" s="6" t="str">
        <f t="shared" si="48"/>
        <v/>
      </c>
      <c r="I327" s="6"/>
      <c r="J327" s="7">
        <f t="shared" si="49"/>
        <v>2233.4309784628258</v>
      </c>
      <c r="K327" s="7">
        <f t="shared" si="50"/>
        <v>3657.6423787259014</v>
      </c>
      <c r="L327" s="7">
        <f t="shared" si="51"/>
        <v>689562.54601623572</v>
      </c>
      <c r="M327" s="7">
        <f t="shared" si="52"/>
        <v>2233.4309784628258</v>
      </c>
      <c r="N327" s="7">
        <f t="shared" si="53"/>
        <v>3660.305878130318</v>
      </c>
      <c r="O327" s="7">
        <f t="shared" si="54"/>
        <v>690063.05987160595</v>
      </c>
    </row>
    <row r="328" spans="1:15" x14ac:dyDescent="0.2">
      <c r="A328" s="4">
        <v>306</v>
      </c>
      <c r="B328" s="7" t="str">
        <f t="shared" si="44"/>
        <v/>
      </c>
      <c r="C328" s="6" t="str">
        <f t="shared" si="45"/>
        <v/>
      </c>
      <c r="D328" s="6" t="str">
        <f>IF($A328&gt;$D$13,"",SUM(C$23:C328))</f>
        <v/>
      </c>
      <c r="E328" s="6" t="str">
        <f t="shared" si="46"/>
        <v/>
      </c>
      <c r="F328" s="6" t="str">
        <f>IF($A328&gt;$D$13,"",SUM(E$23:E328))</f>
        <v/>
      </c>
      <c r="G328" s="6" t="str">
        <f t="shared" si="47"/>
        <v/>
      </c>
      <c r="H328" s="6" t="str">
        <f t="shared" si="48"/>
        <v/>
      </c>
      <c r="I328" s="6"/>
      <c r="J328" s="7">
        <f t="shared" si="49"/>
        <v>2233.4309784628258</v>
      </c>
      <c r="K328" s="7">
        <f t="shared" si="50"/>
        <v>3689.1596211868609</v>
      </c>
      <c r="L328" s="7">
        <f t="shared" si="51"/>
        <v>695485.13661588542</v>
      </c>
      <c r="M328" s="7">
        <f t="shared" si="52"/>
        <v>2233.4309784628258</v>
      </c>
      <c r="N328" s="7">
        <f t="shared" si="53"/>
        <v>3691.8373703130915</v>
      </c>
      <c r="O328" s="7">
        <f t="shared" si="54"/>
        <v>695988.32822038187</v>
      </c>
    </row>
    <row r="329" spans="1:15" x14ac:dyDescent="0.2">
      <c r="A329" s="4">
        <v>307</v>
      </c>
      <c r="B329" s="7" t="str">
        <f t="shared" si="44"/>
        <v/>
      </c>
      <c r="C329" s="6" t="str">
        <f t="shared" si="45"/>
        <v/>
      </c>
      <c r="D329" s="6" t="str">
        <f>IF($A329&gt;$D$13,"",SUM(C$23:C329))</f>
        <v/>
      </c>
      <c r="E329" s="6" t="str">
        <f t="shared" si="46"/>
        <v/>
      </c>
      <c r="F329" s="6" t="str">
        <f>IF($A329&gt;$D$13,"",SUM(E$23:E329))</f>
        <v/>
      </c>
      <c r="G329" s="6" t="str">
        <f t="shared" si="47"/>
        <v/>
      </c>
      <c r="H329" s="6" t="str">
        <f t="shared" si="48"/>
        <v/>
      </c>
      <c r="I329" s="6"/>
      <c r="J329" s="7">
        <f t="shared" si="49"/>
        <v>2233.4309784628258</v>
      </c>
      <c r="K329" s="7">
        <f t="shared" si="50"/>
        <v>3720.8454808949868</v>
      </c>
      <c r="L329" s="7">
        <f t="shared" si="51"/>
        <v>701439.41307524324</v>
      </c>
      <c r="M329" s="7">
        <f t="shared" si="52"/>
        <v>2233.4309784628258</v>
      </c>
      <c r="N329" s="7">
        <f t="shared" si="53"/>
        <v>3723.5375559790427</v>
      </c>
      <c r="O329" s="7">
        <f t="shared" si="54"/>
        <v>701945.29675482376</v>
      </c>
    </row>
    <row r="330" spans="1:15" x14ac:dyDescent="0.2">
      <c r="A330" s="4">
        <v>308</v>
      </c>
      <c r="B330" s="7" t="str">
        <f t="shared" si="44"/>
        <v/>
      </c>
      <c r="C330" s="6" t="str">
        <f t="shared" si="45"/>
        <v/>
      </c>
      <c r="D330" s="6" t="str">
        <f>IF($A330&gt;$D$13,"",SUM(C$23:C330))</f>
        <v/>
      </c>
      <c r="E330" s="6" t="str">
        <f t="shared" si="46"/>
        <v/>
      </c>
      <c r="F330" s="6" t="str">
        <f>IF($A330&gt;$D$13,"",SUM(E$23:E330))</f>
        <v/>
      </c>
      <c r="G330" s="6" t="str">
        <f t="shared" si="47"/>
        <v/>
      </c>
      <c r="H330" s="6" t="str">
        <f t="shared" si="48"/>
        <v/>
      </c>
      <c r="I330" s="6"/>
      <c r="J330" s="7">
        <f t="shared" si="49"/>
        <v>2233.4309784628258</v>
      </c>
      <c r="K330" s="7">
        <f t="shared" si="50"/>
        <v>3752.7008599525511</v>
      </c>
      <c r="L330" s="7">
        <f t="shared" si="51"/>
        <v>707425.54491365864</v>
      </c>
      <c r="M330" s="7">
        <f t="shared" si="52"/>
        <v>2233.4309784628258</v>
      </c>
      <c r="N330" s="7">
        <f t="shared" si="53"/>
        <v>3755.4073376383071</v>
      </c>
      <c r="O330" s="7">
        <f t="shared" si="54"/>
        <v>707934.13507092488</v>
      </c>
    </row>
    <row r="331" spans="1:15" x14ac:dyDescent="0.2">
      <c r="A331" s="4">
        <v>309</v>
      </c>
      <c r="B331" s="7" t="str">
        <f t="shared" si="44"/>
        <v/>
      </c>
      <c r="C331" s="6" t="str">
        <f t="shared" si="45"/>
        <v/>
      </c>
      <c r="D331" s="6" t="str">
        <f>IF($A331&gt;$D$13,"",SUM(C$23:C331))</f>
        <v/>
      </c>
      <c r="E331" s="6" t="str">
        <f t="shared" si="46"/>
        <v/>
      </c>
      <c r="F331" s="6" t="str">
        <f>IF($A331&gt;$D$13,"",SUM(E$23:E331))</f>
        <v/>
      </c>
      <c r="G331" s="6" t="str">
        <f t="shared" si="47"/>
        <v/>
      </c>
      <c r="H331" s="6" t="str">
        <f t="shared" si="48"/>
        <v/>
      </c>
      <c r="I331" s="6"/>
      <c r="J331" s="7">
        <f t="shared" si="49"/>
        <v>2233.4309784628258</v>
      </c>
      <c r="K331" s="7">
        <f t="shared" si="50"/>
        <v>3784.7266652880735</v>
      </c>
      <c r="L331" s="7">
        <f t="shared" si="51"/>
        <v>713443.70255740953</v>
      </c>
      <c r="M331" s="7">
        <f t="shared" si="52"/>
        <v>2233.4309784628258</v>
      </c>
      <c r="N331" s="7">
        <f t="shared" si="53"/>
        <v>3787.4476226294478</v>
      </c>
      <c r="O331" s="7">
        <f t="shared" si="54"/>
        <v>713955.01367201714</v>
      </c>
    </row>
    <row r="332" spans="1:15" x14ac:dyDescent="0.2">
      <c r="A332" s="4">
        <v>310</v>
      </c>
      <c r="B332" s="7" t="str">
        <f t="shared" si="44"/>
        <v/>
      </c>
      <c r="C332" s="6" t="str">
        <f t="shared" si="45"/>
        <v/>
      </c>
      <c r="D332" s="6" t="str">
        <f>IF($A332&gt;$D$13,"",SUM(C$23:C332))</f>
        <v/>
      </c>
      <c r="E332" s="6" t="str">
        <f t="shared" si="46"/>
        <v/>
      </c>
      <c r="F332" s="6" t="str">
        <f>IF($A332&gt;$D$13,"",SUM(E$23:E332))</f>
        <v/>
      </c>
      <c r="G332" s="6" t="str">
        <f t="shared" si="47"/>
        <v/>
      </c>
      <c r="H332" s="6" t="str">
        <f t="shared" si="48"/>
        <v/>
      </c>
      <c r="I332" s="6"/>
      <c r="J332" s="7">
        <f t="shared" si="49"/>
        <v>2233.4309784628258</v>
      </c>
      <c r="K332" s="7">
        <f t="shared" si="50"/>
        <v>3816.9238086821406</v>
      </c>
      <c r="L332" s="7">
        <f t="shared" si="51"/>
        <v>719494.05734455446</v>
      </c>
      <c r="M332" s="7">
        <f t="shared" si="52"/>
        <v>2233.4309784628258</v>
      </c>
      <c r="N332" s="7">
        <f t="shared" si="53"/>
        <v>3819.6593231452916</v>
      </c>
      <c r="O332" s="7">
        <f t="shared" si="54"/>
        <v>720008.10397362523</v>
      </c>
    </row>
    <row r="333" spans="1:15" x14ac:dyDescent="0.2">
      <c r="A333" s="4">
        <v>311</v>
      </c>
      <c r="B333" s="7" t="str">
        <f t="shared" si="44"/>
        <v/>
      </c>
      <c r="C333" s="6" t="str">
        <f t="shared" si="45"/>
        <v/>
      </c>
      <c r="D333" s="6" t="str">
        <f>IF($A333&gt;$D$13,"",SUM(C$23:C333))</f>
        <v/>
      </c>
      <c r="E333" s="6" t="str">
        <f t="shared" si="46"/>
        <v/>
      </c>
      <c r="F333" s="6" t="str">
        <f>IF($A333&gt;$D$13,"",SUM(E$23:E333))</f>
        <v/>
      </c>
      <c r="G333" s="6" t="str">
        <f t="shared" si="47"/>
        <v/>
      </c>
      <c r="H333" s="6" t="str">
        <f t="shared" si="48"/>
        <v/>
      </c>
      <c r="I333" s="6"/>
      <c r="J333" s="7">
        <f t="shared" si="49"/>
        <v>2233.4309784628258</v>
      </c>
      <c r="K333" s="7">
        <f t="shared" si="50"/>
        <v>3849.2932067933662</v>
      </c>
      <c r="L333" s="7">
        <f t="shared" si="51"/>
        <v>725576.78152981063</v>
      </c>
      <c r="M333" s="7">
        <f t="shared" si="52"/>
        <v>2233.4309784628258</v>
      </c>
      <c r="N333" s="7">
        <f t="shared" si="53"/>
        <v>3852.0433562588946</v>
      </c>
      <c r="O333" s="7">
        <f t="shared" si="54"/>
        <v>726093.57830834691</v>
      </c>
    </row>
    <row r="334" spans="1:15" x14ac:dyDescent="0.2">
      <c r="A334" s="4">
        <v>312</v>
      </c>
      <c r="B334" s="7" t="str">
        <f t="shared" si="44"/>
        <v/>
      </c>
      <c r="C334" s="6" t="str">
        <f t="shared" si="45"/>
        <v/>
      </c>
      <c r="D334" s="6" t="str">
        <f>IF($A334&gt;$D$13,"",SUM(C$23:C334))</f>
        <v/>
      </c>
      <c r="E334" s="6" t="str">
        <f t="shared" si="46"/>
        <v/>
      </c>
      <c r="F334" s="6" t="str">
        <f>IF($A334&gt;$D$13,"",SUM(E$23:E334))</f>
        <v/>
      </c>
      <c r="G334" s="6" t="str">
        <f t="shared" si="47"/>
        <v/>
      </c>
      <c r="H334" s="6" t="str">
        <f t="shared" si="48"/>
        <v/>
      </c>
      <c r="I334" s="6"/>
      <c r="J334" s="7">
        <f t="shared" si="49"/>
        <v>2233.4309784628258</v>
      </c>
      <c r="K334" s="7">
        <f t="shared" si="50"/>
        <v>3881.8357811844867</v>
      </c>
      <c r="L334" s="7">
        <f t="shared" si="51"/>
        <v>731692.04828945792</v>
      </c>
      <c r="M334" s="7">
        <f t="shared" si="52"/>
        <v>2233.4309784628258</v>
      </c>
      <c r="N334" s="7">
        <f t="shared" si="53"/>
        <v>3884.6006439496559</v>
      </c>
      <c r="O334" s="7">
        <f t="shared" si="54"/>
        <v>732211.60993075941</v>
      </c>
    </row>
    <row r="335" spans="1:15" x14ac:dyDescent="0.2">
      <c r="A335" s="4">
        <v>313</v>
      </c>
      <c r="B335" s="7" t="str">
        <f t="shared" si="44"/>
        <v/>
      </c>
      <c r="C335" s="6" t="str">
        <f t="shared" si="45"/>
        <v/>
      </c>
      <c r="D335" s="6" t="str">
        <f>IF($A335&gt;$D$13,"",SUM(C$23:C335))</f>
        <v/>
      </c>
      <c r="E335" s="6" t="str">
        <f t="shared" si="46"/>
        <v/>
      </c>
      <c r="F335" s="6" t="str">
        <f>IF($A335&gt;$D$13,"",SUM(E$23:E335))</f>
        <v/>
      </c>
      <c r="G335" s="6" t="str">
        <f t="shared" si="47"/>
        <v/>
      </c>
      <c r="H335" s="6" t="str">
        <f t="shared" si="48"/>
        <v/>
      </c>
      <c r="I335" s="6"/>
      <c r="J335" s="7">
        <f t="shared" si="49"/>
        <v>2233.4309784628258</v>
      </c>
      <c r="K335" s="7">
        <f t="shared" si="50"/>
        <v>3914.5524583485999</v>
      </c>
      <c r="L335" s="7">
        <f t="shared" si="51"/>
        <v>737840.0317262694</v>
      </c>
      <c r="M335" s="7">
        <f t="shared" si="52"/>
        <v>2233.4309784628258</v>
      </c>
      <c r="N335" s="7">
        <f t="shared" si="53"/>
        <v>3917.3321131295625</v>
      </c>
      <c r="O335" s="7">
        <f t="shared" si="54"/>
        <v>738362.37302235176</v>
      </c>
    </row>
    <row r="336" spans="1:15" x14ac:dyDescent="0.2">
      <c r="A336" s="4">
        <v>314</v>
      </c>
      <c r="B336" s="7" t="str">
        <f t="shared" si="44"/>
        <v/>
      </c>
      <c r="C336" s="6" t="str">
        <f t="shared" si="45"/>
        <v/>
      </c>
      <c r="D336" s="6" t="str">
        <f>IF($A336&gt;$D$13,"",SUM(C$23:C336))</f>
        <v/>
      </c>
      <c r="E336" s="6" t="str">
        <f t="shared" si="46"/>
        <v/>
      </c>
      <c r="F336" s="6" t="str">
        <f>IF($A336&gt;$D$13,"",SUM(E$23:E336))</f>
        <v/>
      </c>
      <c r="G336" s="6" t="str">
        <f t="shared" si="47"/>
        <v/>
      </c>
      <c r="H336" s="6" t="str">
        <f t="shared" si="48"/>
        <v/>
      </c>
      <c r="I336" s="6"/>
      <c r="J336" s="7">
        <f t="shared" si="49"/>
        <v>2233.4309784628258</v>
      </c>
      <c r="K336" s="7">
        <f t="shared" si="50"/>
        <v>3947.444169735541</v>
      </c>
      <c r="L336" s="7">
        <f t="shared" si="51"/>
        <v>744020.90687446774</v>
      </c>
      <c r="M336" s="7">
        <f t="shared" si="52"/>
        <v>2233.4309784628258</v>
      </c>
      <c r="N336" s="7">
        <f t="shared" si="53"/>
        <v>3950.2386956695818</v>
      </c>
      <c r="O336" s="7">
        <f t="shared" si="54"/>
        <v>744546.04269648413</v>
      </c>
    </row>
    <row r="337" spans="1:15" x14ac:dyDescent="0.2">
      <c r="A337" s="4">
        <v>315</v>
      </c>
      <c r="B337" s="7" t="str">
        <f t="shared" si="44"/>
        <v/>
      </c>
      <c r="C337" s="6" t="str">
        <f t="shared" si="45"/>
        <v/>
      </c>
      <c r="D337" s="6" t="str">
        <f>IF($A337&gt;$D$13,"",SUM(C$23:C337))</f>
        <v/>
      </c>
      <c r="E337" s="6" t="str">
        <f t="shared" si="46"/>
        <v/>
      </c>
      <c r="F337" s="6" t="str">
        <f>IF($A337&gt;$D$13,"",SUM(E$23:E337))</f>
        <v/>
      </c>
      <c r="G337" s="6" t="str">
        <f t="shared" si="47"/>
        <v/>
      </c>
      <c r="H337" s="6" t="str">
        <f t="shared" si="48"/>
        <v/>
      </c>
      <c r="I337" s="6"/>
      <c r="J337" s="7">
        <f t="shared" si="49"/>
        <v>2233.4309784628258</v>
      </c>
      <c r="K337" s="7">
        <f t="shared" si="50"/>
        <v>3980.5118517784022</v>
      </c>
      <c r="L337" s="7">
        <f t="shared" si="51"/>
        <v>750234.84970470902</v>
      </c>
      <c r="M337" s="7">
        <f t="shared" si="52"/>
        <v>2233.4309784628258</v>
      </c>
      <c r="N337" s="7">
        <f t="shared" si="53"/>
        <v>3983.3213284261901</v>
      </c>
      <c r="O337" s="7">
        <f t="shared" si="54"/>
        <v>750762.79500337318</v>
      </c>
    </row>
    <row r="338" spans="1:15" x14ac:dyDescent="0.2">
      <c r="A338" s="4">
        <v>316</v>
      </c>
      <c r="B338" s="7" t="str">
        <f t="shared" si="44"/>
        <v/>
      </c>
      <c r="C338" s="6" t="str">
        <f t="shared" si="45"/>
        <v/>
      </c>
      <c r="D338" s="6" t="str">
        <f>IF($A338&gt;$D$13,"",SUM(C$23:C338))</f>
        <v/>
      </c>
      <c r="E338" s="6" t="str">
        <f t="shared" si="46"/>
        <v/>
      </c>
      <c r="F338" s="6" t="str">
        <f>IF($A338&gt;$D$13,"",SUM(E$23:E338))</f>
        <v/>
      </c>
      <c r="G338" s="6" t="str">
        <f t="shared" si="47"/>
        <v/>
      </c>
      <c r="H338" s="6" t="str">
        <f t="shared" si="48"/>
        <v/>
      </c>
      <c r="I338" s="6"/>
      <c r="J338" s="7">
        <f t="shared" si="49"/>
        <v>2233.4309784628258</v>
      </c>
      <c r="K338" s="7">
        <f t="shared" si="50"/>
        <v>4013.7564459201931</v>
      </c>
      <c r="L338" s="7">
        <f t="shared" si="51"/>
        <v>756482.03712909203</v>
      </c>
      <c r="M338" s="7">
        <f t="shared" si="52"/>
        <v>2233.4309784628258</v>
      </c>
      <c r="N338" s="7">
        <f t="shared" si="53"/>
        <v>4016.5809532680464</v>
      </c>
      <c r="O338" s="7">
        <f t="shared" si="54"/>
        <v>757012.80693510408</v>
      </c>
    </row>
    <row r="339" spans="1:15" x14ac:dyDescent="0.2">
      <c r="A339" s="4">
        <v>317</v>
      </c>
      <c r="B339" s="7" t="str">
        <f t="shared" si="44"/>
        <v/>
      </c>
      <c r="C339" s="6" t="str">
        <f t="shared" si="45"/>
        <v/>
      </c>
      <c r="D339" s="6" t="str">
        <f>IF($A339&gt;$D$13,"",SUM(C$23:C339))</f>
        <v/>
      </c>
      <c r="E339" s="6" t="str">
        <f t="shared" si="46"/>
        <v/>
      </c>
      <c r="F339" s="6" t="str">
        <f>IF($A339&gt;$D$13,"",SUM(E$23:E339))</f>
        <v/>
      </c>
      <c r="G339" s="6" t="str">
        <f t="shared" si="47"/>
        <v/>
      </c>
      <c r="H339" s="6" t="str">
        <f t="shared" si="48"/>
        <v/>
      </c>
      <c r="I339" s="6"/>
      <c r="J339" s="7">
        <f t="shared" si="49"/>
        <v>2233.4309784628258</v>
      </c>
      <c r="K339" s="7">
        <f t="shared" si="50"/>
        <v>4047.1788986406423</v>
      </c>
      <c r="L339" s="7">
        <f t="shared" si="51"/>
        <v>762762.6470061955</v>
      </c>
      <c r="M339" s="7">
        <f t="shared" si="52"/>
        <v>2233.4309784628258</v>
      </c>
      <c r="N339" s="7">
        <f t="shared" si="53"/>
        <v>4050.0185171028065</v>
      </c>
      <c r="O339" s="7">
        <f t="shared" si="54"/>
        <v>763296.25643066969</v>
      </c>
    </row>
    <row r="340" spans="1:15" x14ac:dyDescent="0.2">
      <c r="A340" s="4">
        <v>318</v>
      </c>
      <c r="B340" s="7" t="str">
        <f t="shared" si="44"/>
        <v/>
      </c>
      <c r="C340" s="6" t="str">
        <f t="shared" si="45"/>
        <v/>
      </c>
      <c r="D340" s="6" t="str">
        <f>IF($A340&gt;$D$13,"",SUM(C$23:C340))</f>
        <v/>
      </c>
      <c r="E340" s="6" t="str">
        <f t="shared" si="46"/>
        <v/>
      </c>
      <c r="F340" s="6" t="str">
        <f>IF($A340&gt;$D$13,"",SUM(E$23:E340))</f>
        <v/>
      </c>
      <c r="G340" s="6" t="str">
        <f t="shared" si="47"/>
        <v/>
      </c>
      <c r="H340" s="6" t="str">
        <f t="shared" si="48"/>
        <v/>
      </c>
      <c r="I340" s="6"/>
      <c r="J340" s="7">
        <f t="shared" si="49"/>
        <v>2233.4309784628258</v>
      </c>
      <c r="K340" s="7">
        <f t="shared" si="50"/>
        <v>4080.7801614831455</v>
      </c>
      <c r="L340" s="7">
        <f t="shared" si="51"/>
        <v>769076.85814614152</v>
      </c>
      <c r="M340" s="7">
        <f t="shared" si="52"/>
        <v>2233.4309784628258</v>
      </c>
      <c r="N340" s="7">
        <f t="shared" si="53"/>
        <v>4083.6349719040827</v>
      </c>
      <c r="O340" s="7">
        <f t="shared" si="54"/>
        <v>769613.32238103659</v>
      </c>
    </row>
    <row r="341" spans="1:15" x14ac:dyDescent="0.2">
      <c r="A341" s="4">
        <v>319</v>
      </c>
      <c r="B341" s="7" t="str">
        <f t="shared" si="44"/>
        <v/>
      </c>
      <c r="C341" s="6" t="str">
        <f t="shared" si="45"/>
        <v/>
      </c>
      <c r="D341" s="6" t="str">
        <f>IF($A341&gt;$D$13,"",SUM(C$23:C341))</f>
        <v/>
      </c>
      <c r="E341" s="6" t="str">
        <f t="shared" si="46"/>
        <v/>
      </c>
      <c r="F341" s="6" t="str">
        <f>IF($A341&gt;$D$13,"",SUM(E$23:E341))</f>
        <v/>
      </c>
      <c r="G341" s="6" t="str">
        <f t="shared" si="47"/>
        <v/>
      </c>
      <c r="H341" s="6" t="str">
        <f t="shared" si="48"/>
        <v/>
      </c>
      <c r="I341" s="6"/>
      <c r="J341" s="7">
        <f t="shared" si="49"/>
        <v>2233.4309784628258</v>
      </c>
      <c r="K341" s="7">
        <f t="shared" si="50"/>
        <v>4114.561191081857</v>
      </c>
      <c r="L341" s="7">
        <f t="shared" si="51"/>
        <v>775424.8503156862</v>
      </c>
      <c r="M341" s="7">
        <f t="shared" si="52"/>
        <v>2233.4309784628258</v>
      </c>
      <c r="N341" s="7">
        <f t="shared" si="53"/>
        <v>4117.4312747385457</v>
      </c>
      <c r="O341" s="7">
        <f t="shared" si="54"/>
        <v>775964.18463423802</v>
      </c>
    </row>
    <row r="342" spans="1:15" x14ac:dyDescent="0.2">
      <c r="A342" s="4">
        <v>320</v>
      </c>
      <c r="B342" s="7" t="str">
        <f t="shared" si="44"/>
        <v/>
      </c>
      <c r="C342" s="6" t="str">
        <f t="shared" si="45"/>
        <v/>
      </c>
      <c r="D342" s="6" t="str">
        <f>IF($A342&gt;$D$13,"",SUM(C$23:C342))</f>
        <v/>
      </c>
      <c r="E342" s="6" t="str">
        <f t="shared" si="46"/>
        <v/>
      </c>
      <c r="F342" s="6" t="str">
        <f>IF($A342&gt;$D$13,"",SUM(E$23:E342))</f>
        <v/>
      </c>
      <c r="G342" s="6" t="str">
        <f t="shared" si="47"/>
        <v/>
      </c>
      <c r="H342" s="6" t="str">
        <f t="shared" si="48"/>
        <v/>
      </c>
      <c r="I342" s="6"/>
      <c r="J342" s="7">
        <f t="shared" si="49"/>
        <v>2233.4309784628258</v>
      </c>
      <c r="K342" s="7">
        <f t="shared" si="50"/>
        <v>4148.5229491889213</v>
      </c>
      <c r="L342" s="7">
        <f t="shared" si="51"/>
        <v>781806.80424333795</v>
      </c>
      <c r="M342" s="7">
        <f t="shared" si="52"/>
        <v>2233.4309784628258</v>
      </c>
      <c r="N342" s="7">
        <f t="shared" si="53"/>
        <v>4151.4083877931735</v>
      </c>
      <c r="O342" s="7">
        <f t="shared" si="54"/>
        <v>782349.02400049404</v>
      </c>
    </row>
    <row r="343" spans="1:15" x14ac:dyDescent="0.2">
      <c r="A343" s="4">
        <v>321</v>
      </c>
      <c r="B343" s="7" t="str">
        <f t="shared" ref="B343:B382" si="55">IF(A343&lt;$D$13,$D$12,IF(A343&gt;$D$13,"",(1+$D$6/12)*G342))</f>
        <v/>
      </c>
      <c r="C343" s="6" t="str">
        <f t="shared" ref="C343:C382" si="56">IF(A343&gt;$D$13,"",$D$6/12*G342)</f>
        <v/>
      </c>
      <c r="D343" s="6" t="str">
        <f>IF($A343&gt;$D$13,"",SUM(C$23:C343))</f>
        <v/>
      </c>
      <c r="E343" s="6" t="str">
        <f t="shared" ref="E343:E382" si="57">IF($A343&gt;$D$13,"",B343-C343)</f>
        <v/>
      </c>
      <c r="F343" s="6" t="str">
        <f>IF($A343&gt;$D$13,"",SUM(E$23:E343))</f>
        <v/>
      </c>
      <c r="G343" s="6" t="str">
        <f t="shared" ref="G343:G382" si="58">IF(A343&gt;$D$13,"",G342-E343)</f>
        <v/>
      </c>
      <c r="H343" s="6" t="str">
        <f t="shared" ref="H343:H382" si="59">IF(A343&gt;12*$D$7,"",-IPMT($D$6/12,A343,$D$7*12,$D$5)-IF(A343&gt;$D$13,0,C343))</f>
        <v/>
      </c>
      <c r="I343" s="6"/>
      <c r="J343" s="7">
        <f t="shared" ref="J343:J382" si="60">IF(A343&gt;$D$7*12,$D$12,$D$8)</f>
        <v>2233.4309784628258</v>
      </c>
      <c r="K343" s="7">
        <f t="shared" ref="K343:K382" si="61">$L$6/12*L342</f>
        <v>4182.6664027018578</v>
      </c>
      <c r="L343" s="7">
        <f t="shared" ref="L343:L382" si="62">K343+J343+L342</f>
        <v>788222.90162450261</v>
      </c>
      <c r="M343" s="7">
        <f t="shared" ref="M343:M382" si="63">IF(A343&lt;=$D$13,0,$D$12)</f>
        <v>2233.4309784628258</v>
      </c>
      <c r="N343" s="7">
        <f t="shared" ref="N343:N382" si="64">$L$6/12*O342</f>
        <v>4185.5672784026428</v>
      </c>
      <c r="O343" s="7">
        <f t="shared" ref="O343:O382" si="65">N343+M343+O342</f>
        <v>788768.02225735947</v>
      </c>
    </row>
    <row r="344" spans="1:15" x14ac:dyDescent="0.2">
      <c r="A344" s="4">
        <v>322</v>
      </c>
      <c r="B344" s="7" t="str">
        <f t="shared" si="55"/>
        <v/>
      </c>
      <c r="C344" s="6" t="str">
        <f t="shared" si="56"/>
        <v/>
      </c>
      <c r="D344" s="6" t="str">
        <f>IF($A344&gt;$D$13,"",SUM(C$23:C344))</f>
        <v/>
      </c>
      <c r="E344" s="6" t="str">
        <f t="shared" si="57"/>
        <v/>
      </c>
      <c r="F344" s="6" t="str">
        <f>IF($A344&gt;$D$13,"",SUM(E$23:E344))</f>
        <v/>
      </c>
      <c r="G344" s="6" t="str">
        <f t="shared" si="58"/>
        <v/>
      </c>
      <c r="H344" s="6" t="str">
        <f t="shared" si="59"/>
        <v/>
      </c>
      <c r="I344" s="6"/>
      <c r="J344" s="7">
        <f t="shared" si="60"/>
        <v>2233.4309784628258</v>
      </c>
      <c r="K344" s="7">
        <f t="shared" si="61"/>
        <v>4216.9925236910885</v>
      </c>
      <c r="L344" s="7">
        <f t="shared" si="62"/>
        <v>794673.32512665656</v>
      </c>
      <c r="M344" s="7">
        <f t="shared" si="63"/>
        <v>2233.4309784628258</v>
      </c>
      <c r="N344" s="7">
        <f t="shared" si="64"/>
        <v>4219.9089190768727</v>
      </c>
      <c r="O344" s="7">
        <f t="shared" si="65"/>
        <v>795221.36215489917</v>
      </c>
    </row>
    <row r="345" spans="1:15" x14ac:dyDescent="0.2">
      <c r="A345" s="4">
        <v>323</v>
      </c>
      <c r="B345" s="7" t="str">
        <f t="shared" si="55"/>
        <v/>
      </c>
      <c r="C345" s="6" t="str">
        <f t="shared" si="56"/>
        <v/>
      </c>
      <c r="D345" s="6" t="str">
        <f>IF($A345&gt;$D$13,"",SUM(C$23:C345))</f>
        <v/>
      </c>
      <c r="E345" s="6" t="str">
        <f t="shared" si="57"/>
        <v/>
      </c>
      <c r="F345" s="6" t="str">
        <f>IF($A345&gt;$D$13,"",SUM(E$23:E345))</f>
        <v/>
      </c>
      <c r="G345" s="6" t="str">
        <f t="shared" si="58"/>
        <v/>
      </c>
      <c r="H345" s="6" t="str">
        <f t="shared" si="59"/>
        <v/>
      </c>
      <c r="I345" s="6"/>
      <c r="J345" s="7">
        <f t="shared" si="60"/>
        <v>2233.4309784628258</v>
      </c>
      <c r="K345" s="7">
        <f t="shared" si="61"/>
        <v>4251.5022894276126</v>
      </c>
      <c r="L345" s="7">
        <f t="shared" si="62"/>
        <v>801158.25839454704</v>
      </c>
      <c r="M345" s="7">
        <f t="shared" si="63"/>
        <v>2233.4309784628258</v>
      </c>
      <c r="N345" s="7">
        <f t="shared" si="64"/>
        <v>4254.4342875287102</v>
      </c>
      <c r="O345" s="7">
        <f t="shared" si="65"/>
        <v>801709.2274208907</v>
      </c>
    </row>
    <row r="346" spans="1:15" x14ac:dyDescent="0.2">
      <c r="A346" s="4">
        <v>324</v>
      </c>
      <c r="B346" s="7" t="str">
        <f t="shared" si="55"/>
        <v/>
      </c>
      <c r="C346" s="6" t="str">
        <f t="shared" si="56"/>
        <v/>
      </c>
      <c r="D346" s="6" t="str">
        <f>IF($A346&gt;$D$13,"",SUM(C$23:C346))</f>
        <v/>
      </c>
      <c r="E346" s="6" t="str">
        <f t="shared" si="57"/>
        <v/>
      </c>
      <c r="F346" s="6" t="str">
        <f>IF($A346&gt;$D$13,"",SUM(E$23:E346))</f>
        <v/>
      </c>
      <c r="G346" s="6" t="str">
        <f t="shared" si="58"/>
        <v/>
      </c>
      <c r="H346" s="6" t="str">
        <f t="shared" si="59"/>
        <v/>
      </c>
      <c r="I346" s="6"/>
      <c r="J346" s="7">
        <f t="shared" si="60"/>
        <v>2233.4309784628258</v>
      </c>
      <c r="K346" s="7">
        <f t="shared" si="61"/>
        <v>4286.1966824108267</v>
      </c>
      <c r="L346" s="7">
        <f t="shared" si="62"/>
        <v>807677.88605542073</v>
      </c>
      <c r="M346" s="7">
        <f t="shared" si="63"/>
        <v>2233.4309784628258</v>
      </c>
      <c r="N346" s="7">
        <f t="shared" si="64"/>
        <v>4289.1443667017647</v>
      </c>
      <c r="O346" s="7">
        <f t="shared" si="65"/>
        <v>808231.80276605533</v>
      </c>
    </row>
    <row r="347" spans="1:15" x14ac:dyDescent="0.2">
      <c r="A347" s="4">
        <v>325</v>
      </c>
      <c r="B347" s="7" t="str">
        <f t="shared" si="55"/>
        <v/>
      </c>
      <c r="C347" s="6" t="str">
        <f t="shared" si="56"/>
        <v/>
      </c>
      <c r="D347" s="6" t="str">
        <f>IF($A347&gt;$D$13,"",SUM(C$23:C347))</f>
        <v/>
      </c>
      <c r="E347" s="6" t="str">
        <f t="shared" si="57"/>
        <v/>
      </c>
      <c r="F347" s="6" t="str">
        <f>IF($A347&gt;$D$13,"",SUM(E$23:E347))</f>
        <v/>
      </c>
      <c r="G347" s="6" t="str">
        <f t="shared" si="58"/>
        <v/>
      </c>
      <c r="H347" s="6" t="str">
        <f t="shared" si="59"/>
        <v/>
      </c>
      <c r="I347" s="6"/>
      <c r="J347" s="7">
        <f t="shared" si="60"/>
        <v>2233.4309784628258</v>
      </c>
      <c r="K347" s="7">
        <f t="shared" si="61"/>
        <v>4321.0766903965005</v>
      </c>
      <c r="L347" s="7">
        <f t="shared" si="62"/>
        <v>814232.39372428006</v>
      </c>
      <c r="M347" s="7">
        <f t="shared" si="63"/>
        <v>2233.4309784628258</v>
      </c>
      <c r="N347" s="7">
        <f t="shared" si="64"/>
        <v>4324.0401447983959</v>
      </c>
      <c r="O347" s="7">
        <f t="shared" si="65"/>
        <v>814789.2738893166</v>
      </c>
    </row>
    <row r="348" spans="1:15" x14ac:dyDescent="0.2">
      <c r="A348" s="4">
        <v>326</v>
      </c>
      <c r="B348" s="7" t="str">
        <f t="shared" si="55"/>
        <v/>
      </c>
      <c r="C348" s="6" t="str">
        <f t="shared" si="56"/>
        <v/>
      </c>
      <c r="D348" s="6" t="str">
        <f>IF($A348&gt;$D$13,"",SUM(C$23:C348))</f>
        <v/>
      </c>
      <c r="E348" s="6" t="str">
        <f t="shared" si="57"/>
        <v/>
      </c>
      <c r="F348" s="6" t="str">
        <f>IF($A348&gt;$D$13,"",SUM(E$23:E348))</f>
        <v/>
      </c>
      <c r="G348" s="6" t="str">
        <f t="shared" si="58"/>
        <v/>
      </c>
      <c r="H348" s="6" t="str">
        <f t="shared" si="59"/>
        <v/>
      </c>
      <c r="I348" s="6"/>
      <c r="J348" s="7">
        <f t="shared" si="60"/>
        <v>2233.4309784628258</v>
      </c>
      <c r="K348" s="7">
        <f t="shared" si="61"/>
        <v>4356.1433064248977</v>
      </c>
      <c r="L348" s="7">
        <f t="shared" si="62"/>
        <v>820821.96800916782</v>
      </c>
      <c r="M348" s="7">
        <f t="shared" si="63"/>
        <v>2233.4309784628258</v>
      </c>
      <c r="N348" s="7">
        <f t="shared" si="64"/>
        <v>4359.1226153078433</v>
      </c>
      <c r="O348" s="7">
        <f t="shared" si="65"/>
        <v>821381.82748308731</v>
      </c>
    </row>
    <row r="349" spans="1:15" x14ac:dyDescent="0.2">
      <c r="A349" s="4">
        <v>327</v>
      </c>
      <c r="B349" s="7" t="str">
        <f t="shared" si="55"/>
        <v/>
      </c>
      <c r="C349" s="6" t="str">
        <f t="shared" si="56"/>
        <v/>
      </c>
      <c r="D349" s="6" t="str">
        <f>IF($A349&gt;$D$13,"",SUM(C$23:C349))</f>
        <v/>
      </c>
      <c r="E349" s="6" t="str">
        <f t="shared" si="57"/>
        <v/>
      </c>
      <c r="F349" s="6" t="str">
        <f>IF($A349&gt;$D$13,"",SUM(E$23:E349))</f>
        <v/>
      </c>
      <c r="G349" s="6" t="str">
        <f t="shared" si="58"/>
        <v/>
      </c>
      <c r="H349" s="6" t="str">
        <f t="shared" si="59"/>
        <v/>
      </c>
      <c r="I349" s="6"/>
      <c r="J349" s="7">
        <f t="shared" si="60"/>
        <v>2233.4309784628258</v>
      </c>
      <c r="K349" s="7">
        <f t="shared" si="61"/>
        <v>4391.3975288490474</v>
      </c>
      <c r="L349" s="7">
        <f t="shared" si="62"/>
        <v>827446.79651647969</v>
      </c>
      <c r="M349" s="7">
        <f t="shared" si="63"/>
        <v>2233.4309784628258</v>
      </c>
      <c r="N349" s="7">
        <f t="shared" si="64"/>
        <v>4394.3927770345172</v>
      </c>
      <c r="O349" s="7">
        <f t="shared" si="65"/>
        <v>828009.65123858466</v>
      </c>
    </row>
    <row r="350" spans="1:15" x14ac:dyDescent="0.2">
      <c r="A350" s="4">
        <v>328</v>
      </c>
      <c r="B350" s="7" t="str">
        <f t="shared" si="55"/>
        <v/>
      </c>
      <c r="C350" s="6" t="str">
        <f t="shared" si="56"/>
        <v/>
      </c>
      <c r="D350" s="6" t="str">
        <f>IF($A350&gt;$D$13,"",SUM(C$23:C350))</f>
        <v/>
      </c>
      <c r="E350" s="6" t="str">
        <f t="shared" si="57"/>
        <v/>
      </c>
      <c r="F350" s="6" t="str">
        <f>IF($A350&gt;$D$13,"",SUM(E$23:E350))</f>
        <v/>
      </c>
      <c r="G350" s="6" t="str">
        <f t="shared" si="58"/>
        <v/>
      </c>
      <c r="H350" s="6" t="str">
        <f t="shared" si="59"/>
        <v/>
      </c>
      <c r="I350" s="6"/>
      <c r="J350" s="7">
        <f t="shared" si="60"/>
        <v>2233.4309784628258</v>
      </c>
      <c r="K350" s="7">
        <f t="shared" si="61"/>
        <v>4426.8403613631663</v>
      </c>
      <c r="L350" s="7">
        <f t="shared" si="62"/>
        <v>834107.06785630563</v>
      </c>
      <c r="M350" s="7">
        <f t="shared" si="63"/>
        <v>2233.4309784628258</v>
      </c>
      <c r="N350" s="7">
        <f t="shared" si="64"/>
        <v>4429.8516341264276</v>
      </c>
      <c r="O350" s="7">
        <f t="shared" si="65"/>
        <v>834672.93385117396</v>
      </c>
    </row>
    <row r="351" spans="1:15" x14ac:dyDescent="0.2">
      <c r="A351" s="4">
        <v>329</v>
      </c>
      <c r="B351" s="7" t="str">
        <f t="shared" si="55"/>
        <v/>
      </c>
      <c r="C351" s="6" t="str">
        <f t="shared" si="56"/>
        <v/>
      </c>
      <c r="D351" s="6" t="str">
        <f>IF($A351&gt;$D$13,"",SUM(C$23:C351))</f>
        <v/>
      </c>
      <c r="E351" s="6" t="str">
        <f t="shared" si="57"/>
        <v/>
      </c>
      <c r="F351" s="6" t="str">
        <f>IF($A351&gt;$D$13,"",SUM(E$23:E351))</f>
        <v/>
      </c>
      <c r="G351" s="6" t="str">
        <f t="shared" si="58"/>
        <v/>
      </c>
      <c r="H351" s="6" t="str">
        <f t="shared" si="59"/>
        <v/>
      </c>
      <c r="I351" s="6"/>
      <c r="J351" s="7">
        <f t="shared" si="60"/>
        <v>2233.4309784628258</v>
      </c>
      <c r="K351" s="7">
        <f t="shared" si="61"/>
        <v>4462.4728130312351</v>
      </c>
      <c r="L351" s="7">
        <f t="shared" si="62"/>
        <v>840802.97164779971</v>
      </c>
      <c r="M351" s="7">
        <f t="shared" si="63"/>
        <v>2233.4309784628258</v>
      </c>
      <c r="N351" s="7">
        <f t="shared" si="64"/>
        <v>4465.5001961037806</v>
      </c>
      <c r="O351" s="7">
        <f t="shared" si="65"/>
        <v>841371.86502574058</v>
      </c>
    </row>
    <row r="352" spans="1:15" x14ac:dyDescent="0.2">
      <c r="A352" s="4">
        <v>330</v>
      </c>
      <c r="B352" s="7" t="str">
        <f t="shared" si="55"/>
        <v/>
      </c>
      <c r="C352" s="6" t="str">
        <f t="shared" si="56"/>
        <v/>
      </c>
      <c r="D352" s="6" t="str">
        <f>IF($A352&gt;$D$13,"",SUM(C$23:C352))</f>
        <v/>
      </c>
      <c r="E352" s="6" t="str">
        <f t="shared" si="57"/>
        <v/>
      </c>
      <c r="F352" s="6" t="str">
        <f>IF($A352&gt;$D$13,"",SUM(E$23:E352))</f>
        <v/>
      </c>
      <c r="G352" s="6" t="str">
        <f t="shared" si="58"/>
        <v/>
      </c>
      <c r="H352" s="6" t="str">
        <f t="shared" si="59"/>
        <v/>
      </c>
      <c r="I352" s="6"/>
      <c r="J352" s="7">
        <f t="shared" si="60"/>
        <v>2233.4309784628258</v>
      </c>
      <c r="K352" s="7">
        <f t="shared" si="61"/>
        <v>4498.2958983157287</v>
      </c>
      <c r="L352" s="7">
        <f t="shared" si="62"/>
        <v>847534.69852457824</v>
      </c>
      <c r="M352" s="7">
        <f t="shared" si="63"/>
        <v>2233.4309784628258</v>
      </c>
      <c r="N352" s="7">
        <f t="shared" si="64"/>
        <v>4501.3394778877118</v>
      </c>
      <c r="O352" s="7">
        <f t="shared" si="65"/>
        <v>848106.63548209111</v>
      </c>
    </row>
    <row r="353" spans="1:15" x14ac:dyDescent="0.2">
      <c r="A353" s="4">
        <v>331</v>
      </c>
      <c r="B353" s="7" t="str">
        <f t="shared" si="55"/>
        <v/>
      </c>
      <c r="C353" s="6" t="str">
        <f t="shared" si="56"/>
        <v/>
      </c>
      <c r="D353" s="6" t="str">
        <f>IF($A353&gt;$D$13,"",SUM(C$23:C353))</f>
        <v/>
      </c>
      <c r="E353" s="6" t="str">
        <f t="shared" si="57"/>
        <v/>
      </c>
      <c r="F353" s="6" t="str">
        <f>IF($A353&gt;$D$13,"",SUM(E$23:E353))</f>
        <v/>
      </c>
      <c r="G353" s="6" t="str">
        <f t="shared" si="58"/>
        <v/>
      </c>
      <c r="H353" s="6" t="str">
        <f t="shared" si="59"/>
        <v/>
      </c>
      <c r="I353" s="6"/>
      <c r="J353" s="7">
        <f t="shared" si="60"/>
        <v>2233.4309784628258</v>
      </c>
      <c r="K353" s="7">
        <f t="shared" si="61"/>
        <v>4534.3106371064932</v>
      </c>
      <c r="L353" s="7">
        <f t="shared" si="62"/>
        <v>854302.44014014758</v>
      </c>
      <c r="M353" s="7">
        <f t="shared" si="63"/>
        <v>2233.4309784628258</v>
      </c>
      <c r="N353" s="7">
        <f t="shared" si="64"/>
        <v>4537.3704998291869</v>
      </c>
      <c r="O353" s="7">
        <f t="shared" si="65"/>
        <v>854877.43696038309</v>
      </c>
    </row>
    <row r="354" spans="1:15" x14ac:dyDescent="0.2">
      <c r="A354" s="4">
        <v>332</v>
      </c>
      <c r="B354" s="7" t="str">
        <f t="shared" si="55"/>
        <v/>
      </c>
      <c r="C354" s="6" t="str">
        <f t="shared" si="56"/>
        <v/>
      </c>
      <c r="D354" s="6" t="str">
        <f>IF($A354&gt;$D$13,"",SUM(C$23:C354))</f>
        <v/>
      </c>
      <c r="E354" s="6" t="str">
        <f t="shared" si="57"/>
        <v/>
      </c>
      <c r="F354" s="6" t="str">
        <f>IF($A354&gt;$D$13,"",SUM(E$23:E354))</f>
        <v/>
      </c>
      <c r="G354" s="6" t="str">
        <f t="shared" si="58"/>
        <v/>
      </c>
      <c r="H354" s="6" t="str">
        <f t="shared" si="59"/>
        <v/>
      </c>
      <c r="I354" s="6"/>
      <c r="J354" s="7">
        <f t="shared" si="60"/>
        <v>2233.4309784628258</v>
      </c>
      <c r="K354" s="7">
        <f t="shared" si="61"/>
        <v>4570.5180547497894</v>
      </c>
      <c r="L354" s="7">
        <f t="shared" si="62"/>
        <v>861106.38917336019</v>
      </c>
      <c r="M354" s="7">
        <f t="shared" si="63"/>
        <v>2233.4309784628258</v>
      </c>
      <c r="N354" s="7">
        <f t="shared" si="64"/>
        <v>4573.5942877380494</v>
      </c>
      <c r="O354" s="7">
        <f t="shared" si="65"/>
        <v>861684.46222658397</v>
      </c>
    </row>
    <row r="355" spans="1:15" x14ac:dyDescent="0.2">
      <c r="A355" s="4">
        <v>333</v>
      </c>
      <c r="B355" s="7" t="str">
        <f t="shared" si="55"/>
        <v/>
      </c>
      <c r="C355" s="6" t="str">
        <f t="shared" si="56"/>
        <v/>
      </c>
      <c r="D355" s="6" t="str">
        <f>IF($A355&gt;$D$13,"",SUM(C$23:C355))</f>
        <v/>
      </c>
      <c r="E355" s="6" t="str">
        <f t="shared" si="57"/>
        <v/>
      </c>
      <c r="F355" s="6" t="str">
        <f>IF($A355&gt;$D$13,"",SUM(E$23:E355))</f>
        <v/>
      </c>
      <c r="G355" s="6" t="str">
        <f t="shared" si="58"/>
        <v/>
      </c>
      <c r="H355" s="6" t="str">
        <f t="shared" si="59"/>
        <v/>
      </c>
      <c r="I355" s="6"/>
      <c r="J355" s="7">
        <f t="shared" si="60"/>
        <v>2233.4309784628258</v>
      </c>
      <c r="K355" s="7">
        <f t="shared" si="61"/>
        <v>4606.9191820774768</v>
      </c>
      <c r="L355" s="7">
        <f t="shared" si="62"/>
        <v>867946.73933390051</v>
      </c>
      <c r="M355" s="7">
        <f t="shared" si="63"/>
        <v>2233.4309784628258</v>
      </c>
      <c r="N355" s="7">
        <f t="shared" si="64"/>
        <v>4610.0118729122241</v>
      </c>
      <c r="O355" s="7">
        <f t="shared" si="65"/>
        <v>868527.90507795906</v>
      </c>
    </row>
    <row r="356" spans="1:15" x14ac:dyDescent="0.2">
      <c r="A356" s="4">
        <v>334</v>
      </c>
      <c r="B356" s="7" t="str">
        <f t="shared" si="55"/>
        <v/>
      </c>
      <c r="C356" s="6" t="str">
        <f t="shared" si="56"/>
        <v/>
      </c>
      <c r="D356" s="6" t="str">
        <f>IF($A356&gt;$D$13,"",SUM(C$23:C356))</f>
        <v/>
      </c>
      <c r="E356" s="6" t="str">
        <f t="shared" si="57"/>
        <v/>
      </c>
      <c r="F356" s="6" t="str">
        <f>IF($A356&gt;$D$13,"",SUM(E$23:E356))</f>
        <v/>
      </c>
      <c r="G356" s="6" t="str">
        <f t="shared" si="58"/>
        <v/>
      </c>
      <c r="H356" s="6" t="str">
        <f t="shared" si="59"/>
        <v/>
      </c>
      <c r="I356" s="6"/>
      <c r="J356" s="7">
        <f t="shared" si="60"/>
        <v>2233.4309784628258</v>
      </c>
      <c r="K356" s="7">
        <f t="shared" si="61"/>
        <v>4643.5150554363672</v>
      </c>
      <c r="L356" s="7">
        <f t="shared" si="62"/>
        <v>874823.68536779971</v>
      </c>
      <c r="M356" s="7">
        <f t="shared" si="63"/>
        <v>2233.4309784628258</v>
      </c>
      <c r="N356" s="7">
        <f t="shared" si="64"/>
        <v>4646.624292167081</v>
      </c>
      <c r="O356" s="7">
        <f t="shared" si="65"/>
        <v>875407.960348589</v>
      </c>
    </row>
    <row r="357" spans="1:15" x14ac:dyDescent="0.2">
      <c r="A357" s="4">
        <v>335</v>
      </c>
      <c r="B357" s="7" t="str">
        <f t="shared" si="55"/>
        <v/>
      </c>
      <c r="C357" s="6" t="str">
        <f t="shared" si="56"/>
        <v/>
      </c>
      <c r="D357" s="6" t="str">
        <f>IF($A357&gt;$D$13,"",SUM(C$23:C357))</f>
        <v/>
      </c>
      <c r="E357" s="6" t="str">
        <f t="shared" si="57"/>
        <v/>
      </c>
      <c r="F357" s="6" t="str">
        <f>IF($A357&gt;$D$13,"",SUM(E$23:E357))</f>
        <v/>
      </c>
      <c r="G357" s="6" t="str">
        <f t="shared" si="58"/>
        <v/>
      </c>
      <c r="H357" s="6" t="str">
        <f t="shared" si="59"/>
        <v/>
      </c>
      <c r="I357" s="6"/>
      <c r="J357" s="7">
        <f t="shared" si="60"/>
        <v>2233.4309784628258</v>
      </c>
      <c r="K357" s="7">
        <f t="shared" si="61"/>
        <v>4680.3067167177278</v>
      </c>
      <c r="L357" s="7">
        <f t="shared" si="62"/>
        <v>881737.42306298029</v>
      </c>
      <c r="M357" s="7">
        <f t="shared" si="63"/>
        <v>2233.4309784628258</v>
      </c>
      <c r="N357" s="7">
        <f t="shared" si="64"/>
        <v>4683.4325878649506</v>
      </c>
      <c r="O357" s="7">
        <f t="shared" si="65"/>
        <v>882324.82391491672</v>
      </c>
    </row>
    <row r="358" spans="1:15" x14ac:dyDescent="0.2">
      <c r="A358" s="4">
        <v>336</v>
      </c>
      <c r="B358" s="7" t="str">
        <f t="shared" si="55"/>
        <v/>
      </c>
      <c r="C358" s="6" t="str">
        <f t="shared" si="56"/>
        <v/>
      </c>
      <c r="D358" s="6" t="str">
        <f>IF($A358&gt;$D$13,"",SUM(C$23:C358))</f>
        <v/>
      </c>
      <c r="E358" s="6" t="str">
        <f t="shared" si="57"/>
        <v/>
      </c>
      <c r="F358" s="6" t="str">
        <f>IF($A358&gt;$D$13,"",SUM(E$23:E358))</f>
        <v/>
      </c>
      <c r="G358" s="6" t="str">
        <f t="shared" si="58"/>
        <v/>
      </c>
      <c r="H358" s="6" t="str">
        <f t="shared" si="59"/>
        <v/>
      </c>
      <c r="I358" s="6"/>
      <c r="J358" s="7">
        <f t="shared" si="60"/>
        <v>2233.4309784628258</v>
      </c>
      <c r="K358" s="7">
        <f t="shared" si="61"/>
        <v>4717.2952133869439</v>
      </c>
      <c r="L358" s="7">
        <f t="shared" si="62"/>
        <v>888688.14925483009</v>
      </c>
      <c r="M358" s="7">
        <f t="shared" si="63"/>
        <v>2233.4309784628258</v>
      </c>
      <c r="N358" s="7">
        <f t="shared" si="64"/>
        <v>4720.4378079448043</v>
      </c>
      <c r="O358" s="7">
        <f t="shared" si="65"/>
        <v>889278.69270132435</v>
      </c>
    </row>
    <row r="359" spans="1:15" x14ac:dyDescent="0.2">
      <c r="A359" s="4">
        <v>337</v>
      </c>
      <c r="B359" s="7" t="str">
        <f t="shared" si="55"/>
        <v/>
      </c>
      <c r="C359" s="6" t="str">
        <f t="shared" si="56"/>
        <v/>
      </c>
      <c r="D359" s="6" t="str">
        <f>IF($A359&gt;$D$13,"",SUM(C$23:C359))</f>
        <v/>
      </c>
      <c r="E359" s="6" t="str">
        <f t="shared" si="57"/>
        <v/>
      </c>
      <c r="F359" s="6" t="str">
        <f>IF($A359&gt;$D$13,"",SUM(E$23:E359))</f>
        <v/>
      </c>
      <c r="G359" s="6" t="str">
        <f t="shared" si="58"/>
        <v/>
      </c>
      <c r="H359" s="6" t="str">
        <f t="shared" si="59"/>
        <v/>
      </c>
      <c r="I359" s="6"/>
      <c r="J359" s="7">
        <f t="shared" si="60"/>
        <v>2233.4309784628258</v>
      </c>
      <c r="K359" s="7">
        <f t="shared" si="61"/>
        <v>4754.4815985133409</v>
      </c>
      <c r="L359" s="7">
        <f t="shared" si="62"/>
        <v>895676.0618318062</v>
      </c>
      <c r="M359" s="7">
        <f t="shared" si="63"/>
        <v>2233.4309784628258</v>
      </c>
      <c r="N359" s="7">
        <f t="shared" si="64"/>
        <v>4757.6410059520849</v>
      </c>
      <c r="O359" s="7">
        <f t="shared" si="65"/>
        <v>896269.7646857393</v>
      </c>
    </row>
    <row r="360" spans="1:15" x14ac:dyDescent="0.2">
      <c r="A360" s="4">
        <v>338</v>
      </c>
      <c r="B360" s="7" t="str">
        <f t="shared" si="55"/>
        <v/>
      </c>
      <c r="C360" s="6" t="str">
        <f t="shared" si="56"/>
        <v/>
      </c>
      <c r="D360" s="6" t="str">
        <f>IF($A360&gt;$D$13,"",SUM(C$23:C360))</f>
        <v/>
      </c>
      <c r="E360" s="6" t="str">
        <f t="shared" si="57"/>
        <v/>
      </c>
      <c r="F360" s="6" t="str">
        <f>IF($A360&gt;$D$13,"",SUM(E$23:E360))</f>
        <v/>
      </c>
      <c r="G360" s="6" t="str">
        <f t="shared" si="58"/>
        <v/>
      </c>
      <c r="H360" s="6" t="str">
        <f t="shared" si="59"/>
        <v/>
      </c>
      <c r="I360" s="6"/>
      <c r="J360" s="7">
        <f t="shared" si="60"/>
        <v>2233.4309784628258</v>
      </c>
      <c r="K360" s="7">
        <f t="shared" si="61"/>
        <v>4791.8669308001627</v>
      </c>
      <c r="L360" s="7">
        <f t="shared" si="62"/>
        <v>902701.35974106914</v>
      </c>
      <c r="M360" s="7">
        <f t="shared" si="63"/>
        <v>2233.4309784628258</v>
      </c>
      <c r="N360" s="7">
        <f t="shared" si="64"/>
        <v>4795.0432410687054</v>
      </c>
      <c r="O360" s="7">
        <f t="shared" si="65"/>
        <v>903298.23890527082</v>
      </c>
    </row>
    <row r="361" spans="1:15" x14ac:dyDescent="0.2">
      <c r="A361" s="4">
        <v>339</v>
      </c>
      <c r="B361" s="7" t="str">
        <f t="shared" si="55"/>
        <v/>
      </c>
      <c r="C361" s="6" t="str">
        <f t="shared" si="56"/>
        <v/>
      </c>
      <c r="D361" s="6" t="str">
        <f>IF($A361&gt;$D$13,"",SUM(C$23:C361))</f>
        <v/>
      </c>
      <c r="E361" s="6" t="str">
        <f t="shared" si="57"/>
        <v/>
      </c>
      <c r="F361" s="6" t="str">
        <f>IF($A361&gt;$D$13,"",SUM(E$23:E361))</f>
        <v/>
      </c>
      <c r="G361" s="6" t="str">
        <f t="shared" si="58"/>
        <v/>
      </c>
      <c r="H361" s="6" t="str">
        <f t="shared" si="59"/>
        <v/>
      </c>
      <c r="I361" s="6"/>
      <c r="J361" s="7">
        <f t="shared" si="60"/>
        <v>2233.4309784628258</v>
      </c>
      <c r="K361" s="7">
        <f t="shared" si="61"/>
        <v>4829.4522746147195</v>
      </c>
      <c r="L361" s="7">
        <f t="shared" si="62"/>
        <v>909764.24299414665</v>
      </c>
      <c r="M361" s="7">
        <f t="shared" si="63"/>
        <v>2233.4309784628258</v>
      </c>
      <c r="N361" s="7">
        <f t="shared" si="64"/>
        <v>4832.6455781431987</v>
      </c>
      <c r="O361" s="7">
        <f t="shared" si="65"/>
        <v>910364.3154618768</v>
      </c>
    </row>
    <row r="362" spans="1:15" x14ac:dyDescent="0.2">
      <c r="A362" s="4">
        <v>340</v>
      </c>
      <c r="B362" s="7" t="str">
        <f t="shared" si="55"/>
        <v/>
      </c>
      <c r="C362" s="6" t="str">
        <f t="shared" si="56"/>
        <v/>
      </c>
      <c r="D362" s="6" t="str">
        <f>IF($A362&gt;$D$13,"",SUM(C$23:C362))</f>
        <v/>
      </c>
      <c r="E362" s="6" t="str">
        <f t="shared" si="57"/>
        <v/>
      </c>
      <c r="F362" s="6" t="str">
        <f>IF($A362&gt;$D$13,"",SUM(E$23:E362))</f>
        <v/>
      </c>
      <c r="G362" s="6" t="str">
        <f t="shared" si="58"/>
        <v/>
      </c>
      <c r="H362" s="6" t="str">
        <f t="shared" si="59"/>
        <v/>
      </c>
      <c r="I362" s="6"/>
      <c r="J362" s="7">
        <f t="shared" si="60"/>
        <v>2233.4309784628258</v>
      </c>
      <c r="K362" s="7">
        <f t="shared" si="61"/>
        <v>4867.2387000186845</v>
      </c>
      <c r="L362" s="7">
        <f t="shared" si="62"/>
        <v>916864.91267262818</v>
      </c>
      <c r="M362" s="7">
        <f t="shared" si="63"/>
        <v>2233.4309784628258</v>
      </c>
      <c r="N362" s="7">
        <f t="shared" si="64"/>
        <v>4870.449087721041</v>
      </c>
      <c r="O362" s="7">
        <f t="shared" si="65"/>
        <v>917468.19552806066</v>
      </c>
    </row>
    <row r="363" spans="1:15" x14ac:dyDescent="0.2">
      <c r="A363" s="4">
        <v>341</v>
      </c>
      <c r="B363" s="7" t="str">
        <f t="shared" si="55"/>
        <v/>
      </c>
      <c r="C363" s="6" t="str">
        <f t="shared" si="56"/>
        <v/>
      </c>
      <c r="D363" s="6" t="str">
        <f>IF($A363&gt;$D$13,"",SUM(C$23:C363))</f>
        <v/>
      </c>
      <c r="E363" s="6" t="str">
        <f t="shared" si="57"/>
        <v/>
      </c>
      <c r="F363" s="6" t="str">
        <f>IF($A363&gt;$D$13,"",SUM(E$23:E363))</f>
        <v/>
      </c>
      <c r="G363" s="6" t="str">
        <f t="shared" si="58"/>
        <v/>
      </c>
      <c r="H363" s="6" t="str">
        <f t="shared" si="59"/>
        <v/>
      </c>
      <c r="I363" s="6"/>
      <c r="J363" s="7">
        <f t="shared" si="60"/>
        <v>2233.4309784628258</v>
      </c>
      <c r="K363" s="7">
        <f t="shared" si="61"/>
        <v>4905.2272827985607</v>
      </c>
      <c r="L363" s="7">
        <f t="shared" si="62"/>
        <v>924003.5709338896</v>
      </c>
      <c r="M363" s="7">
        <f t="shared" si="63"/>
        <v>2233.4309784628258</v>
      </c>
      <c r="N363" s="7">
        <f t="shared" si="64"/>
        <v>4908.4548460751239</v>
      </c>
      <c r="O363" s="7">
        <f t="shared" si="65"/>
        <v>924610.08135259862</v>
      </c>
    </row>
    <row r="364" spans="1:15" x14ac:dyDescent="0.2">
      <c r="A364" s="4">
        <v>342</v>
      </c>
      <c r="B364" s="7" t="str">
        <f t="shared" si="55"/>
        <v/>
      </c>
      <c r="C364" s="6" t="str">
        <f t="shared" si="56"/>
        <v/>
      </c>
      <c r="D364" s="6" t="str">
        <f>IF($A364&gt;$D$13,"",SUM(C$23:C364))</f>
        <v/>
      </c>
      <c r="E364" s="6" t="str">
        <f t="shared" si="57"/>
        <v/>
      </c>
      <c r="F364" s="6" t="str">
        <f>IF($A364&gt;$D$13,"",SUM(E$23:E364))</f>
        <v/>
      </c>
      <c r="G364" s="6" t="str">
        <f t="shared" si="58"/>
        <v/>
      </c>
      <c r="H364" s="6" t="str">
        <f t="shared" si="59"/>
        <v/>
      </c>
      <c r="I364" s="6"/>
      <c r="J364" s="7">
        <f t="shared" si="60"/>
        <v>2233.4309784628258</v>
      </c>
      <c r="K364" s="7">
        <f t="shared" si="61"/>
        <v>4943.419104496309</v>
      </c>
      <c r="L364" s="7">
        <f t="shared" si="62"/>
        <v>931180.42101684876</v>
      </c>
      <c r="M364" s="7">
        <f t="shared" si="63"/>
        <v>2233.4309784628258</v>
      </c>
      <c r="N364" s="7">
        <f t="shared" si="64"/>
        <v>4946.6639352364027</v>
      </c>
      <c r="O364" s="7">
        <f t="shared" si="65"/>
        <v>931790.17626629781</v>
      </c>
    </row>
    <row r="365" spans="1:15" x14ac:dyDescent="0.2">
      <c r="A365" s="4">
        <v>343</v>
      </c>
      <c r="B365" s="7" t="str">
        <f t="shared" si="55"/>
        <v/>
      </c>
      <c r="C365" s="6" t="str">
        <f t="shared" si="56"/>
        <v/>
      </c>
      <c r="D365" s="6" t="str">
        <f>IF($A365&gt;$D$13,"",SUM(C$23:C365))</f>
        <v/>
      </c>
      <c r="E365" s="6" t="str">
        <f t="shared" si="57"/>
        <v/>
      </c>
      <c r="F365" s="6" t="str">
        <f>IF($A365&gt;$D$13,"",SUM(E$23:E365))</f>
        <v/>
      </c>
      <c r="G365" s="6" t="str">
        <f t="shared" si="58"/>
        <v/>
      </c>
      <c r="H365" s="6" t="str">
        <f t="shared" si="59"/>
        <v/>
      </c>
      <c r="I365" s="6"/>
      <c r="J365" s="7">
        <f t="shared" si="60"/>
        <v>2233.4309784628258</v>
      </c>
      <c r="K365" s="7">
        <f t="shared" si="61"/>
        <v>4981.8152524401403</v>
      </c>
      <c r="L365" s="7">
        <f t="shared" si="62"/>
        <v>938395.66724775173</v>
      </c>
      <c r="M365" s="7">
        <f t="shared" si="63"/>
        <v>2233.4309784628258</v>
      </c>
      <c r="N365" s="7">
        <f t="shared" si="64"/>
        <v>4985.0774430246929</v>
      </c>
      <c r="O365" s="7">
        <f t="shared" si="65"/>
        <v>939008.68468778534</v>
      </c>
    </row>
    <row r="366" spans="1:15" x14ac:dyDescent="0.2">
      <c r="A366" s="4">
        <v>344</v>
      </c>
      <c r="B366" s="7" t="str">
        <f t="shared" si="55"/>
        <v/>
      </c>
      <c r="C366" s="6" t="str">
        <f t="shared" si="56"/>
        <v/>
      </c>
      <c r="D366" s="6" t="str">
        <f>IF($A366&gt;$D$13,"",SUM(C$23:C366))</f>
        <v/>
      </c>
      <c r="E366" s="6" t="str">
        <f t="shared" si="57"/>
        <v/>
      </c>
      <c r="F366" s="6" t="str">
        <f>IF($A366&gt;$D$13,"",SUM(E$23:E366))</f>
        <v/>
      </c>
      <c r="G366" s="6" t="str">
        <f t="shared" si="58"/>
        <v/>
      </c>
      <c r="H366" s="6" t="str">
        <f t="shared" si="59"/>
        <v/>
      </c>
      <c r="I366" s="6"/>
      <c r="J366" s="7">
        <f t="shared" si="60"/>
        <v>2233.4309784628258</v>
      </c>
      <c r="K366" s="7">
        <f t="shared" si="61"/>
        <v>5020.4168197754716</v>
      </c>
      <c r="L366" s="7">
        <f t="shared" si="62"/>
        <v>945649.51504599</v>
      </c>
      <c r="M366" s="7">
        <f t="shared" si="63"/>
        <v>2233.4309784628258</v>
      </c>
      <c r="N366" s="7">
        <f t="shared" si="64"/>
        <v>5023.696463079651</v>
      </c>
      <c r="O366" s="7">
        <f t="shared" si="65"/>
        <v>946265.81212932779</v>
      </c>
    </row>
    <row r="367" spans="1:15" x14ac:dyDescent="0.2">
      <c r="A367" s="4">
        <v>345</v>
      </c>
      <c r="B367" s="7" t="str">
        <f t="shared" si="55"/>
        <v/>
      </c>
      <c r="C367" s="6" t="str">
        <f t="shared" si="56"/>
        <v/>
      </c>
      <c r="D367" s="6" t="str">
        <f>IF($A367&gt;$D$13,"",SUM(C$23:C367))</f>
        <v/>
      </c>
      <c r="E367" s="6" t="str">
        <f t="shared" si="57"/>
        <v/>
      </c>
      <c r="F367" s="6" t="str">
        <f>IF($A367&gt;$D$13,"",SUM(E$23:E367))</f>
        <v/>
      </c>
      <c r="G367" s="6" t="str">
        <f t="shared" si="58"/>
        <v/>
      </c>
      <c r="H367" s="6" t="str">
        <f t="shared" si="59"/>
        <v/>
      </c>
      <c r="I367" s="6"/>
      <c r="J367" s="7">
        <f t="shared" si="60"/>
        <v>2233.4309784628258</v>
      </c>
      <c r="K367" s="7">
        <f t="shared" si="61"/>
        <v>5059.2249054960466</v>
      </c>
      <c r="L367" s="7">
        <f t="shared" si="62"/>
        <v>952942.17092994892</v>
      </c>
      <c r="M367" s="7">
        <f t="shared" si="63"/>
        <v>2233.4309784628258</v>
      </c>
      <c r="N367" s="7">
        <f t="shared" si="64"/>
        <v>5062.5220948919032</v>
      </c>
      <c r="O367" s="7">
        <f t="shared" si="65"/>
        <v>953561.76520268247</v>
      </c>
    </row>
    <row r="368" spans="1:15" x14ac:dyDescent="0.2">
      <c r="A368" s="4">
        <v>346</v>
      </c>
      <c r="B368" s="7" t="str">
        <f t="shared" si="55"/>
        <v/>
      </c>
      <c r="C368" s="6" t="str">
        <f t="shared" si="56"/>
        <v/>
      </c>
      <c r="D368" s="6" t="str">
        <f>IF($A368&gt;$D$13,"",SUM(C$23:C368))</f>
        <v/>
      </c>
      <c r="E368" s="6" t="str">
        <f t="shared" si="57"/>
        <v/>
      </c>
      <c r="F368" s="6" t="str">
        <f>IF($A368&gt;$D$13,"",SUM(E$23:E368))</f>
        <v/>
      </c>
      <c r="G368" s="6" t="str">
        <f t="shared" si="58"/>
        <v/>
      </c>
      <c r="H368" s="6" t="str">
        <f t="shared" si="59"/>
        <v/>
      </c>
      <c r="I368" s="6"/>
      <c r="J368" s="7">
        <f t="shared" si="60"/>
        <v>2233.4309784628258</v>
      </c>
      <c r="K368" s="7">
        <f t="shared" si="61"/>
        <v>5098.2406144752267</v>
      </c>
      <c r="L368" s="7">
        <f t="shared" si="62"/>
        <v>960273.84252288693</v>
      </c>
      <c r="M368" s="7">
        <f t="shared" si="63"/>
        <v>2233.4309784628258</v>
      </c>
      <c r="N368" s="7">
        <f t="shared" si="64"/>
        <v>5101.5554438343506</v>
      </c>
      <c r="O368" s="7">
        <f t="shared" si="65"/>
        <v>960896.75162497966</v>
      </c>
    </row>
    <row r="369" spans="1:15" x14ac:dyDescent="0.2">
      <c r="A369" s="4">
        <v>347</v>
      </c>
      <c r="B369" s="7" t="str">
        <f t="shared" si="55"/>
        <v/>
      </c>
      <c r="C369" s="6" t="str">
        <f t="shared" si="56"/>
        <v/>
      </c>
      <c r="D369" s="6" t="str">
        <f>IF($A369&gt;$D$13,"",SUM(C$23:C369))</f>
        <v/>
      </c>
      <c r="E369" s="6" t="str">
        <f t="shared" si="57"/>
        <v/>
      </c>
      <c r="F369" s="6" t="str">
        <f>IF($A369&gt;$D$13,"",SUM(E$23:E369))</f>
        <v/>
      </c>
      <c r="G369" s="6" t="str">
        <f t="shared" si="58"/>
        <v/>
      </c>
      <c r="H369" s="6" t="str">
        <f t="shared" si="59"/>
        <v/>
      </c>
      <c r="I369" s="6"/>
      <c r="J369" s="7">
        <f t="shared" si="60"/>
        <v>2233.4309784628258</v>
      </c>
      <c r="K369" s="7">
        <f t="shared" si="61"/>
        <v>5137.4650574974448</v>
      </c>
      <c r="L369" s="7">
        <f t="shared" si="62"/>
        <v>967644.73855884722</v>
      </c>
      <c r="M369" s="7">
        <f t="shared" si="63"/>
        <v>2233.4309784628258</v>
      </c>
      <c r="N369" s="7">
        <f t="shared" si="64"/>
        <v>5140.7976211936411</v>
      </c>
      <c r="O369" s="7">
        <f t="shared" si="65"/>
        <v>968270.98022463615</v>
      </c>
    </row>
    <row r="370" spans="1:15" x14ac:dyDescent="0.2">
      <c r="A370" s="4">
        <v>348</v>
      </c>
      <c r="B370" s="7" t="str">
        <f t="shared" si="55"/>
        <v/>
      </c>
      <c r="C370" s="6" t="str">
        <f t="shared" si="56"/>
        <v/>
      </c>
      <c r="D370" s="6" t="str">
        <f>IF($A370&gt;$D$13,"",SUM(C$23:C370))</f>
        <v/>
      </c>
      <c r="E370" s="6" t="str">
        <f t="shared" si="57"/>
        <v/>
      </c>
      <c r="F370" s="6" t="str">
        <f>IF($A370&gt;$D$13,"",SUM(E$23:E370))</f>
        <v/>
      </c>
      <c r="G370" s="6" t="str">
        <f t="shared" si="58"/>
        <v/>
      </c>
      <c r="H370" s="6" t="str">
        <f t="shared" si="59"/>
        <v/>
      </c>
      <c r="I370" s="6"/>
      <c r="J370" s="7">
        <f t="shared" si="60"/>
        <v>2233.4309784628258</v>
      </c>
      <c r="K370" s="7">
        <f t="shared" si="61"/>
        <v>5176.8993512898323</v>
      </c>
      <c r="L370" s="7">
        <f t="shared" si="62"/>
        <v>975055.06888859987</v>
      </c>
      <c r="M370" s="7">
        <f t="shared" si="63"/>
        <v>2233.4309784628258</v>
      </c>
      <c r="N370" s="7">
        <f t="shared" si="64"/>
        <v>5180.249744201803</v>
      </c>
      <c r="O370" s="7">
        <f t="shared" si="65"/>
        <v>975684.66094730073</v>
      </c>
    </row>
    <row r="371" spans="1:15" x14ac:dyDescent="0.2">
      <c r="A371" s="4">
        <v>349</v>
      </c>
      <c r="B371" s="7" t="str">
        <f t="shared" si="55"/>
        <v/>
      </c>
      <c r="C371" s="6" t="str">
        <f t="shared" si="56"/>
        <v/>
      </c>
      <c r="D371" s="6" t="str">
        <f>IF($A371&gt;$D$13,"",SUM(C$23:C371))</f>
        <v/>
      </c>
      <c r="E371" s="6" t="str">
        <f t="shared" si="57"/>
        <v/>
      </c>
      <c r="F371" s="6" t="str">
        <f>IF($A371&gt;$D$13,"",SUM(E$23:E371))</f>
        <v/>
      </c>
      <c r="G371" s="6" t="str">
        <f t="shared" si="58"/>
        <v/>
      </c>
      <c r="H371" s="6" t="str">
        <f t="shared" si="59"/>
        <v/>
      </c>
      <c r="I371" s="6"/>
      <c r="J371" s="7">
        <f t="shared" si="60"/>
        <v>2233.4309784628258</v>
      </c>
      <c r="K371" s="7">
        <f t="shared" si="61"/>
        <v>5216.5446185540086</v>
      </c>
      <c r="L371" s="7">
        <f t="shared" si="62"/>
        <v>982505.04448561673</v>
      </c>
      <c r="M371" s="7">
        <f t="shared" si="63"/>
        <v>2233.4309784628258</v>
      </c>
      <c r="N371" s="7">
        <f t="shared" si="64"/>
        <v>5219.912936068059</v>
      </c>
      <c r="O371" s="7">
        <f t="shared" si="65"/>
        <v>983138.00486183167</v>
      </c>
    </row>
    <row r="372" spans="1:15" x14ac:dyDescent="0.2">
      <c r="A372" s="4">
        <v>350</v>
      </c>
      <c r="B372" s="7" t="str">
        <f t="shared" si="55"/>
        <v/>
      </c>
      <c r="C372" s="6" t="str">
        <f t="shared" si="56"/>
        <v/>
      </c>
      <c r="D372" s="6" t="str">
        <f>IF($A372&gt;$D$13,"",SUM(C$23:C372))</f>
        <v/>
      </c>
      <c r="E372" s="6" t="str">
        <f t="shared" si="57"/>
        <v/>
      </c>
      <c r="F372" s="6" t="str">
        <f>IF($A372&gt;$D$13,"",SUM(E$23:E372))</f>
        <v/>
      </c>
      <c r="G372" s="6" t="str">
        <f t="shared" si="58"/>
        <v/>
      </c>
      <c r="H372" s="6" t="str">
        <f t="shared" si="59"/>
        <v/>
      </c>
      <c r="I372" s="6"/>
      <c r="J372" s="7">
        <f t="shared" si="60"/>
        <v>2233.4309784628258</v>
      </c>
      <c r="K372" s="7">
        <f t="shared" si="61"/>
        <v>5256.4019879980497</v>
      </c>
      <c r="L372" s="7">
        <f t="shared" si="62"/>
        <v>989994.87745207758</v>
      </c>
      <c r="M372" s="7">
        <f t="shared" si="63"/>
        <v>2233.4309784628258</v>
      </c>
      <c r="N372" s="7">
        <f t="shared" si="64"/>
        <v>5259.7883260107992</v>
      </c>
      <c r="O372" s="7">
        <f t="shared" si="65"/>
        <v>990631.22416630527</v>
      </c>
    </row>
    <row r="373" spans="1:15" x14ac:dyDescent="0.2">
      <c r="A373" s="4">
        <v>351</v>
      </c>
      <c r="B373" s="7" t="str">
        <f t="shared" si="55"/>
        <v/>
      </c>
      <c r="C373" s="6" t="str">
        <f t="shared" si="56"/>
        <v/>
      </c>
      <c r="D373" s="6" t="str">
        <f>IF($A373&gt;$D$13,"",SUM(C$23:C373))</f>
        <v/>
      </c>
      <c r="E373" s="6" t="str">
        <f t="shared" si="57"/>
        <v/>
      </c>
      <c r="F373" s="6" t="str">
        <f>IF($A373&gt;$D$13,"",SUM(E$23:E373))</f>
        <v/>
      </c>
      <c r="G373" s="6" t="str">
        <f t="shared" si="58"/>
        <v/>
      </c>
      <c r="H373" s="6" t="str">
        <f t="shared" si="59"/>
        <v/>
      </c>
      <c r="I373" s="6"/>
      <c r="J373" s="7">
        <f t="shared" si="60"/>
        <v>2233.4309784628258</v>
      </c>
      <c r="K373" s="7">
        <f t="shared" si="61"/>
        <v>5296.4725943686144</v>
      </c>
      <c r="L373" s="7">
        <f t="shared" si="62"/>
        <v>997524.781024909</v>
      </c>
      <c r="M373" s="7">
        <f t="shared" si="63"/>
        <v>2233.4309784628258</v>
      </c>
      <c r="N373" s="7">
        <f t="shared" si="64"/>
        <v>5299.8770492897329</v>
      </c>
      <c r="O373" s="7">
        <f t="shared" si="65"/>
        <v>998164.53219405783</v>
      </c>
    </row>
    <row r="374" spans="1:15" x14ac:dyDescent="0.2">
      <c r="A374" s="4">
        <v>352</v>
      </c>
      <c r="B374" s="7" t="str">
        <f t="shared" si="55"/>
        <v/>
      </c>
      <c r="C374" s="6" t="str">
        <f t="shared" si="56"/>
        <v/>
      </c>
      <c r="D374" s="6" t="str">
        <f>IF($A374&gt;$D$13,"",SUM(C$23:C374))</f>
        <v/>
      </c>
      <c r="E374" s="6" t="str">
        <f t="shared" si="57"/>
        <v/>
      </c>
      <c r="F374" s="6" t="str">
        <f>IF($A374&gt;$D$13,"",SUM(E$23:E374))</f>
        <v/>
      </c>
      <c r="G374" s="6" t="str">
        <f t="shared" si="58"/>
        <v/>
      </c>
      <c r="H374" s="6" t="str">
        <f t="shared" si="59"/>
        <v/>
      </c>
      <c r="I374" s="6"/>
      <c r="J374" s="7">
        <f t="shared" si="60"/>
        <v>2233.4309784628258</v>
      </c>
      <c r="K374" s="7">
        <f t="shared" si="61"/>
        <v>5336.7575784832625</v>
      </c>
      <c r="L374" s="7">
        <f t="shared" si="62"/>
        <v>1005094.9695818551</v>
      </c>
      <c r="M374" s="7">
        <f t="shared" si="63"/>
        <v>2233.4309784628258</v>
      </c>
      <c r="N374" s="7">
        <f t="shared" si="64"/>
        <v>5340.1802472382087</v>
      </c>
      <c r="O374" s="7">
        <f t="shared" si="65"/>
        <v>1005738.1434197589</v>
      </c>
    </row>
    <row r="375" spans="1:15" x14ac:dyDescent="0.2">
      <c r="A375" s="4">
        <v>353</v>
      </c>
      <c r="B375" s="7" t="str">
        <f t="shared" si="55"/>
        <v/>
      </c>
      <c r="C375" s="6" t="str">
        <f t="shared" si="56"/>
        <v/>
      </c>
      <c r="D375" s="6" t="str">
        <f>IF($A375&gt;$D$13,"",SUM(C$23:C375))</f>
        <v/>
      </c>
      <c r="E375" s="6" t="str">
        <f t="shared" si="57"/>
        <v/>
      </c>
      <c r="F375" s="6" t="str">
        <f>IF($A375&gt;$D$13,"",SUM(E$23:E375))</f>
        <v/>
      </c>
      <c r="G375" s="6" t="str">
        <f t="shared" si="58"/>
        <v/>
      </c>
      <c r="H375" s="6" t="str">
        <f t="shared" si="59"/>
        <v/>
      </c>
      <c r="I375" s="6"/>
      <c r="J375" s="7">
        <f t="shared" si="60"/>
        <v>2233.4309784628258</v>
      </c>
      <c r="K375" s="7">
        <f t="shared" si="61"/>
        <v>5377.2580872629242</v>
      </c>
      <c r="L375" s="7">
        <f t="shared" si="62"/>
        <v>1012705.6586475809</v>
      </c>
      <c r="M375" s="7">
        <f t="shared" si="63"/>
        <v>2233.4309784628258</v>
      </c>
      <c r="N375" s="7">
        <f t="shared" si="64"/>
        <v>5380.6990672957099</v>
      </c>
      <c r="O375" s="7">
        <f t="shared" si="65"/>
        <v>1013352.2734655174</v>
      </c>
    </row>
    <row r="376" spans="1:15" x14ac:dyDescent="0.2">
      <c r="A376" s="4">
        <v>354</v>
      </c>
      <c r="B376" s="7" t="str">
        <f t="shared" si="55"/>
        <v/>
      </c>
      <c r="C376" s="6" t="str">
        <f t="shared" si="56"/>
        <v/>
      </c>
      <c r="D376" s="6" t="str">
        <f>IF($A376&gt;$D$13,"",SUM(C$23:C376))</f>
        <v/>
      </c>
      <c r="E376" s="6" t="str">
        <f t="shared" si="57"/>
        <v/>
      </c>
      <c r="F376" s="6" t="str">
        <f>IF($A376&gt;$D$13,"",SUM(E$23:E376))</f>
        <v/>
      </c>
      <c r="G376" s="6" t="str">
        <f t="shared" si="58"/>
        <v/>
      </c>
      <c r="H376" s="6" t="str">
        <f t="shared" si="59"/>
        <v/>
      </c>
      <c r="I376" s="6"/>
      <c r="J376" s="7">
        <f t="shared" si="60"/>
        <v>2233.4309784628258</v>
      </c>
      <c r="K376" s="7">
        <f t="shared" si="61"/>
        <v>5417.9752737645576</v>
      </c>
      <c r="L376" s="7">
        <f t="shared" si="62"/>
        <v>1020357.0648998083</v>
      </c>
      <c r="M376" s="7">
        <f t="shared" si="63"/>
        <v>2233.4309784628258</v>
      </c>
      <c r="N376" s="7">
        <f t="shared" si="64"/>
        <v>5421.434663040518</v>
      </c>
      <c r="O376" s="7">
        <f t="shared" si="65"/>
        <v>1021007.1391070208</v>
      </c>
    </row>
    <row r="377" spans="1:15" x14ac:dyDescent="0.2">
      <c r="A377" s="4">
        <v>355</v>
      </c>
      <c r="B377" s="7" t="str">
        <f t="shared" si="55"/>
        <v/>
      </c>
      <c r="C377" s="6" t="str">
        <f t="shared" si="56"/>
        <v/>
      </c>
      <c r="D377" s="6" t="str">
        <f>IF($A377&gt;$D$13,"",SUM(C$23:C377))</f>
        <v/>
      </c>
      <c r="E377" s="6" t="str">
        <f t="shared" si="57"/>
        <v/>
      </c>
      <c r="F377" s="6" t="str">
        <f>IF($A377&gt;$D$13,"",SUM(E$23:E377))</f>
        <v/>
      </c>
      <c r="G377" s="6" t="str">
        <f t="shared" si="58"/>
        <v/>
      </c>
      <c r="H377" s="6" t="str">
        <f t="shared" si="59"/>
        <v/>
      </c>
      <c r="I377" s="6"/>
      <c r="J377" s="7">
        <f t="shared" si="60"/>
        <v>2233.4309784628258</v>
      </c>
      <c r="K377" s="7">
        <f t="shared" si="61"/>
        <v>5458.9102972139735</v>
      </c>
      <c r="L377" s="7">
        <f t="shared" si="62"/>
        <v>1028049.4061754851</v>
      </c>
      <c r="M377" s="7">
        <f t="shared" si="63"/>
        <v>2233.4309784628258</v>
      </c>
      <c r="N377" s="7">
        <f t="shared" si="64"/>
        <v>5462.3881942225607</v>
      </c>
      <c r="O377" s="7">
        <f t="shared" si="65"/>
        <v>1028702.9582797062</v>
      </c>
    </row>
    <row r="378" spans="1:15" x14ac:dyDescent="0.2">
      <c r="A378" s="4">
        <v>356</v>
      </c>
      <c r="B378" s="7" t="str">
        <f t="shared" si="55"/>
        <v/>
      </c>
      <c r="C378" s="6" t="str">
        <f t="shared" si="56"/>
        <v/>
      </c>
      <c r="D378" s="6" t="str">
        <f>IF($A378&gt;$D$13,"",SUM(C$23:C378))</f>
        <v/>
      </c>
      <c r="E378" s="6" t="str">
        <f t="shared" si="57"/>
        <v/>
      </c>
      <c r="F378" s="6" t="str">
        <f>IF($A378&gt;$D$13,"",SUM(E$23:E378))</f>
        <v/>
      </c>
      <c r="G378" s="6" t="str">
        <f t="shared" si="58"/>
        <v/>
      </c>
      <c r="H378" s="6" t="str">
        <f t="shared" si="59"/>
        <v/>
      </c>
      <c r="I378" s="6"/>
      <c r="J378" s="7">
        <f t="shared" si="60"/>
        <v>2233.4309784628258</v>
      </c>
      <c r="K378" s="7">
        <f t="shared" si="61"/>
        <v>5500.064323038845</v>
      </c>
      <c r="L378" s="7">
        <f t="shared" si="62"/>
        <v>1035782.9014769868</v>
      </c>
      <c r="M378" s="7">
        <f t="shared" si="63"/>
        <v>2233.4309784628258</v>
      </c>
      <c r="N378" s="7">
        <f t="shared" si="64"/>
        <v>5503.560826796428</v>
      </c>
      <c r="O378" s="7">
        <f t="shared" si="65"/>
        <v>1036439.9500849654</v>
      </c>
    </row>
    <row r="379" spans="1:15" x14ac:dyDescent="0.2">
      <c r="A379" s="4">
        <v>357</v>
      </c>
      <c r="B379" s="7" t="str">
        <f t="shared" si="55"/>
        <v/>
      </c>
      <c r="C379" s="6" t="str">
        <f t="shared" si="56"/>
        <v/>
      </c>
      <c r="D379" s="6" t="str">
        <f>IF($A379&gt;$D$13,"",SUM(C$23:C379))</f>
        <v/>
      </c>
      <c r="E379" s="6" t="str">
        <f t="shared" si="57"/>
        <v/>
      </c>
      <c r="F379" s="6" t="str">
        <f>IF($A379&gt;$D$13,"",SUM(E$23:E379))</f>
        <v/>
      </c>
      <c r="G379" s="6" t="str">
        <f t="shared" si="58"/>
        <v/>
      </c>
      <c r="H379" s="6" t="str">
        <f t="shared" si="59"/>
        <v/>
      </c>
      <c r="I379" s="6"/>
      <c r="J379" s="7">
        <f t="shared" si="60"/>
        <v>2233.4309784628258</v>
      </c>
      <c r="K379" s="7">
        <f t="shared" si="61"/>
        <v>5541.438522901879</v>
      </c>
      <c r="L379" s="7">
        <f t="shared" si="62"/>
        <v>1043557.7709783515</v>
      </c>
      <c r="M379" s="7">
        <f t="shared" si="63"/>
        <v>2233.4309784628258</v>
      </c>
      <c r="N379" s="7">
        <f t="shared" si="64"/>
        <v>5544.9537329545647</v>
      </c>
      <c r="O379" s="7">
        <f t="shared" si="65"/>
        <v>1044218.3347963828</v>
      </c>
    </row>
    <row r="380" spans="1:15" x14ac:dyDescent="0.2">
      <c r="A380" s="4">
        <v>358</v>
      </c>
      <c r="B380" s="7" t="str">
        <f t="shared" si="55"/>
        <v/>
      </c>
      <c r="C380" s="6" t="str">
        <f t="shared" si="56"/>
        <v/>
      </c>
      <c r="D380" s="6" t="str">
        <f>IF($A380&gt;$D$13,"",SUM(C$23:C380))</f>
        <v/>
      </c>
      <c r="E380" s="6" t="str">
        <f t="shared" si="57"/>
        <v/>
      </c>
      <c r="F380" s="6" t="str">
        <f>IF($A380&gt;$D$13,"",SUM(E$23:E380))</f>
        <v/>
      </c>
      <c r="G380" s="6" t="str">
        <f t="shared" si="58"/>
        <v/>
      </c>
      <c r="H380" s="6" t="str">
        <f t="shared" si="59"/>
        <v/>
      </c>
      <c r="I380" s="6"/>
      <c r="J380" s="7">
        <f t="shared" si="60"/>
        <v>2233.4309784628258</v>
      </c>
      <c r="K380" s="7">
        <f t="shared" si="61"/>
        <v>5583.0340747341797</v>
      </c>
      <c r="L380" s="7">
        <f t="shared" si="62"/>
        <v>1051374.2360315486</v>
      </c>
      <c r="M380" s="7">
        <f t="shared" si="63"/>
        <v>2233.4309784628258</v>
      </c>
      <c r="N380" s="7">
        <f t="shared" si="64"/>
        <v>5586.5680911606478</v>
      </c>
      <c r="O380" s="7">
        <f t="shared" si="65"/>
        <v>1052038.3338660062</v>
      </c>
    </row>
    <row r="381" spans="1:15" x14ac:dyDescent="0.2">
      <c r="A381" s="4">
        <v>359</v>
      </c>
      <c r="B381" s="7" t="str">
        <f t="shared" si="55"/>
        <v/>
      </c>
      <c r="C381" s="6" t="str">
        <f t="shared" si="56"/>
        <v/>
      </c>
      <c r="D381" s="6" t="str">
        <f>IF($A381&gt;$D$13,"",SUM(C$23:C381))</f>
        <v/>
      </c>
      <c r="E381" s="6" t="str">
        <f t="shared" si="57"/>
        <v/>
      </c>
      <c r="F381" s="6" t="str">
        <f>IF($A381&gt;$D$13,"",SUM(E$23:E381))</f>
        <v/>
      </c>
      <c r="G381" s="6" t="str">
        <f t="shared" si="58"/>
        <v/>
      </c>
      <c r="H381" s="6" t="str">
        <f t="shared" si="59"/>
        <v/>
      </c>
      <c r="I381" s="6"/>
      <c r="J381" s="7">
        <f t="shared" si="60"/>
        <v>2233.4309784628258</v>
      </c>
      <c r="K381" s="7">
        <f t="shared" si="61"/>
        <v>5624.8521627687851</v>
      </c>
      <c r="L381" s="7">
        <f t="shared" si="62"/>
        <v>1059232.5191727802</v>
      </c>
      <c r="M381" s="7">
        <f t="shared" si="63"/>
        <v>2233.4309784628258</v>
      </c>
      <c r="N381" s="7">
        <f t="shared" si="64"/>
        <v>5628.4050861831329</v>
      </c>
      <c r="O381" s="7">
        <f t="shared" si="65"/>
        <v>1059900.1699306522</v>
      </c>
    </row>
    <row r="382" spans="1:15" x14ac:dyDescent="0.2">
      <c r="A382" s="4">
        <v>360</v>
      </c>
      <c r="B382" s="7" t="str">
        <f t="shared" si="55"/>
        <v/>
      </c>
      <c r="C382" s="6" t="str">
        <f t="shared" si="56"/>
        <v/>
      </c>
      <c r="D382" s="6" t="str">
        <f>IF($A382&gt;$D$13,"",SUM(C$23:C382))</f>
        <v/>
      </c>
      <c r="E382" s="6" t="str">
        <f t="shared" si="57"/>
        <v/>
      </c>
      <c r="F382" s="6" t="str">
        <f>IF($A382&gt;$D$13,"",SUM(E$23:E382))</f>
        <v/>
      </c>
      <c r="G382" s="6" t="str">
        <f t="shared" si="58"/>
        <v/>
      </c>
      <c r="H382" s="6" t="str">
        <f t="shared" si="59"/>
        <v/>
      </c>
      <c r="I382" s="6"/>
      <c r="J382" s="7">
        <f t="shared" si="60"/>
        <v>2233.4309784628258</v>
      </c>
      <c r="K382" s="7">
        <f t="shared" si="61"/>
        <v>5666.8939775743738</v>
      </c>
      <c r="L382" s="7">
        <f t="shared" si="62"/>
        <v>1067132.8441288173</v>
      </c>
      <c r="M382" s="7">
        <f t="shared" si="63"/>
        <v>2233.4309784628258</v>
      </c>
      <c r="N382" s="7">
        <f t="shared" si="64"/>
        <v>5670.4659091289896</v>
      </c>
      <c r="O382" s="7">
        <f t="shared" si="65"/>
        <v>1067804.0668182441</v>
      </c>
    </row>
    <row r="383" spans="1:15" x14ac:dyDescent="0.2">
      <c r="A383" s="1"/>
      <c r="B383" s="1"/>
      <c r="C383" s="1"/>
      <c r="D383" s="1"/>
      <c r="E383" s="1"/>
      <c r="F383" s="1"/>
      <c r="G383" s="1"/>
      <c r="H383" s="1"/>
      <c r="I383" s="1"/>
      <c r="J383" s="1"/>
      <c r="K383" s="1"/>
      <c r="L383" s="1"/>
      <c r="M383" s="1"/>
      <c r="N383" s="1"/>
      <c r="O383" s="1"/>
    </row>
  </sheetData>
  <phoneticPr fontId="3" type="noConversion"/>
  <dataValidations count="1">
    <dataValidation type="whole" allowBlank="1" showInputMessage="1" showErrorMessage="1" errorTitle="Input Error" error="The term of the loan should be a whole number between 1 and 30" sqref="D7">
      <formula1>1</formula1>
      <formula2>30</formula2>
    </dataValidation>
  </dataValidations>
  <printOptions horizontalCentered="1"/>
  <pageMargins left="0.5" right="0.5" top="0.5" bottom="0.5" header="0.25" footer="0.25"/>
  <pageSetup scale="82" fitToHeight="0" orientation="landscape" r:id="rId1"/>
  <headerFooter differentFirst="1" scaleWithDoc="0">
    <oddFooter>&amp;L&amp;"Arial,Regular"&amp;8© 2005 Vertex42 LLC&amp;C&amp;"Arial,Regular"&amp;8http://www.vertex42.com/ExcelTemplates/extra-payments.html&amp;R&amp;"Arial,Regular"&amp;8&amp;P of &amp;N</oddFooter>
    <firstFooter>&amp;R&amp;"Arial,Regular"&amp;8&amp;P of &amp;N</firstFooter>
  </headerFooter>
  <ignoredErrors>
    <ignoredError sqref="E23:E38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Payments</vt:lpstr>
      <vt:lpstr>Payments!Print_Area</vt:lpstr>
      <vt:lpstr>Payments!Print_Titles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Anthony</cp:lastModifiedBy>
  <cp:lastPrinted>2015-02-17T18:44:26Z</cp:lastPrinted>
  <dcterms:created xsi:type="dcterms:W3CDTF">2005-04-02T20:59:36Z</dcterms:created>
  <dcterms:modified xsi:type="dcterms:W3CDTF">2015-12-07T17:21:30Z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2005-2015 Vertex42 LLC</vt:lpwstr>
  </property>
  <property fmtid="{D5CDD505-2E9C-101B-9397-08002B2CF9AE}" pid="3" name="Version">
    <vt:lpwstr>1.3.1</vt:lpwstr>
  </property>
</Properties>
</file>